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jmbdomain.sharepoint.com/sites/SPU_SharePoint/SPU Operations/Collaborative Projects/School Books Post-Primary/04 Evaluation process/"/>
    </mc:Choice>
  </mc:AlternateContent>
  <xr:revisionPtr revIDLastSave="5" documentId="8_{C85FFCDA-2F1B-43EA-97CA-2AA6569ECDFB}" xr6:coauthVersionLast="47" xr6:coauthVersionMax="47" xr10:uidLastSave="{D345D05D-3DCE-4B4C-B1A6-5616A66F076C}"/>
  <bookViews>
    <workbookView xWindow="28680" yWindow="-120" windowWidth="29040" windowHeight="15720" xr2:uid="{00000000-000D-0000-FFFF-FFFF00000000}"/>
  </bookViews>
  <sheets>
    <sheet name="Read Me!" sheetId="21" r:id="rId1"/>
    <sheet name="Mandatory Requirements" sheetId="3" r:id="rId2"/>
    <sheet name="Award Criteria" sheetId="20" r:id="rId3"/>
    <sheet name="Cost Criterion" sheetId="16" r:id="rId4"/>
    <sheet name="Final Ranking &amp; Sign Off" sheetId="14" r:id="rId5"/>
  </sheets>
  <definedNames>
    <definedName name="_Hlk9254934" localSheetId="4">'Final Ranking &amp; Sign Off'!#REF!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38" i="3" l="1"/>
  <c r="C38" i="3"/>
  <c r="D38" i="3"/>
  <c r="D28" i="16" s="1"/>
  <c r="E38" i="3"/>
  <c r="E28" i="16" s="1"/>
  <c r="F38" i="3"/>
  <c r="F28" i="16" s="1"/>
  <c r="G38" i="3"/>
  <c r="H38" i="3"/>
  <c r="H28" i="16" s="1"/>
  <c r="I38" i="3"/>
  <c r="I28" i="16" s="1"/>
  <c r="J38" i="3"/>
  <c r="K38" i="3"/>
  <c r="K28" i="16" s="1"/>
  <c r="K27" i="16"/>
  <c r="K26" i="16"/>
  <c r="K25" i="16"/>
  <c r="J27" i="16"/>
  <c r="J26" i="16"/>
  <c r="J25" i="16"/>
  <c r="I27" i="16"/>
  <c r="I26" i="16"/>
  <c r="I25" i="16"/>
  <c r="H27" i="16"/>
  <c r="H26" i="16"/>
  <c r="H25" i="16"/>
  <c r="G27" i="16"/>
  <c r="G26" i="16"/>
  <c r="G25" i="16"/>
  <c r="F27" i="16"/>
  <c r="F26" i="16"/>
  <c r="F25" i="16"/>
  <c r="E27" i="16"/>
  <c r="E26" i="16"/>
  <c r="E25" i="16"/>
  <c r="D27" i="16"/>
  <c r="D26" i="16"/>
  <c r="D25" i="16"/>
  <c r="O31" i="20"/>
  <c r="O25" i="20"/>
  <c r="E19" i="20"/>
  <c r="M46" i="20"/>
  <c r="I46" i="20"/>
  <c r="O46" i="20" s="1"/>
  <c r="M43" i="20"/>
  <c r="I43" i="20"/>
  <c r="M40" i="20"/>
  <c r="I40" i="20"/>
  <c r="M37" i="20"/>
  <c r="I37" i="20"/>
  <c r="M34" i="20"/>
  <c r="I34" i="20"/>
  <c r="M31" i="20"/>
  <c r="I31" i="20"/>
  <c r="M28" i="20"/>
  <c r="I28" i="20"/>
  <c r="M22" i="20"/>
  <c r="M25" i="20"/>
  <c r="I25" i="20"/>
  <c r="I22" i="20"/>
  <c r="I19" i="20"/>
  <c r="E46" i="20"/>
  <c r="E43" i="20"/>
  <c r="O43" i="20" s="1"/>
  <c r="E40" i="20"/>
  <c r="O40" i="20" s="1"/>
  <c r="E37" i="20"/>
  <c r="O37" i="20" s="1"/>
  <c r="E34" i="20"/>
  <c r="O34" i="20" s="1"/>
  <c r="E31" i="20"/>
  <c r="E28" i="20"/>
  <c r="O28" i="20" s="1"/>
  <c r="E25" i="20"/>
  <c r="E22" i="20"/>
  <c r="M19" i="20"/>
  <c r="G28" i="16"/>
  <c r="J28" i="16"/>
  <c r="B21" i="20" l="1"/>
  <c r="B42" i="20"/>
  <c r="B39" i="20"/>
  <c r="B36" i="20"/>
  <c r="B45" i="20"/>
  <c r="B33" i="20"/>
  <c r="B30" i="20"/>
  <c r="B18" i="20"/>
  <c r="B27" i="20"/>
  <c r="B24" i="20"/>
  <c r="O13" i="20"/>
  <c r="A14" i="14"/>
  <c r="L45" i="20"/>
  <c r="H45" i="20"/>
  <c r="D45" i="20"/>
  <c r="L42" i="20"/>
  <c r="H42" i="20"/>
  <c r="D42" i="20"/>
  <c r="L39" i="20"/>
  <c r="H39" i="20"/>
  <c r="D39" i="20"/>
  <c r="L36" i="20"/>
  <c r="H36" i="20"/>
  <c r="D36" i="20"/>
  <c r="L33" i="20"/>
  <c r="H33" i="20"/>
  <c r="D33" i="20"/>
  <c r="L30" i="20"/>
  <c r="H30" i="20"/>
  <c r="D30" i="20"/>
  <c r="L27" i="20"/>
  <c r="H27" i="20"/>
  <c r="D27" i="20"/>
  <c r="L24" i="20"/>
  <c r="H24" i="20"/>
  <c r="D24" i="20"/>
  <c r="L21" i="20"/>
  <c r="C27" i="16" s="1"/>
  <c r="H21" i="20"/>
  <c r="C26" i="16" s="1"/>
  <c r="D21" i="20"/>
  <c r="C25" i="16" s="1"/>
  <c r="L18" i="20"/>
  <c r="B27" i="16" s="1"/>
  <c r="H18" i="20"/>
  <c r="B26" i="16" s="1"/>
  <c r="D18" i="20"/>
  <c r="B25" i="16" s="1"/>
  <c r="O22" i="20" l="1"/>
  <c r="C28" i="16" s="1"/>
  <c r="B6" i="14" s="1"/>
  <c r="D6" i="14" s="1"/>
  <c r="O19" i="20"/>
  <c r="B28" i="16" s="1"/>
  <c r="B5" i="14" s="1"/>
  <c r="D5" i="14" s="1"/>
  <c r="C10" i="14"/>
  <c r="B10" i="14"/>
  <c r="D10" i="14" s="1"/>
  <c r="B7" i="14"/>
  <c r="D7" i="14" s="1"/>
  <c r="B8" i="14"/>
  <c r="D8" i="14" s="1"/>
  <c r="C8" i="14"/>
  <c r="C12" i="14"/>
  <c r="B12" i="14"/>
  <c r="D12" i="14" s="1"/>
  <c r="C11" i="14"/>
  <c r="B11" i="14"/>
  <c r="D11" i="14" s="1"/>
  <c r="B13" i="14"/>
  <c r="D13" i="14" s="1"/>
  <c r="C13" i="14"/>
  <c r="C14" i="14"/>
  <c r="B14" i="14"/>
  <c r="D14" i="14" s="1"/>
  <c r="C9" i="14"/>
  <c r="B9" i="14"/>
  <c r="D9" i="14" s="1"/>
  <c r="A13" i="14"/>
  <c r="A12" i="14"/>
  <c r="A11" i="14"/>
  <c r="B19" i="16"/>
  <c r="K20" i="16"/>
  <c r="J20" i="16"/>
  <c r="I20" i="16"/>
  <c r="H20" i="16"/>
  <c r="C6" i="14" l="1"/>
  <c r="C5" i="14"/>
  <c r="C7" i="14"/>
  <c r="K32" i="3"/>
  <c r="K24" i="3"/>
  <c r="J32" i="3"/>
  <c r="J24" i="3"/>
  <c r="I32" i="3"/>
  <c r="I24" i="3"/>
  <c r="H32" i="3"/>
  <c r="H24" i="3"/>
  <c r="B18" i="16"/>
  <c r="J23" i="16" s="1"/>
  <c r="C14" i="20"/>
  <c r="G14" i="20"/>
  <c r="K12" i="20"/>
  <c r="G12" i="20"/>
  <c r="C12" i="20"/>
  <c r="K14" i="20"/>
  <c r="G32" i="3"/>
  <c r="F32" i="3"/>
  <c r="E32" i="3"/>
  <c r="D32" i="3"/>
  <c r="C32" i="3"/>
  <c r="B32" i="3"/>
  <c r="C23" i="16" l="1"/>
  <c r="H23" i="16"/>
  <c r="K23" i="16"/>
  <c r="E23" i="16"/>
  <c r="D23" i="16"/>
  <c r="G23" i="16"/>
  <c r="F23" i="16"/>
  <c r="I23" i="16"/>
  <c r="B23" i="16"/>
  <c r="C18" i="16"/>
  <c r="B24" i="3" l="1"/>
  <c r="G24" i="3"/>
  <c r="G20" i="16"/>
  <c r="F20" i="16"/>
  <c r="E20" i="16"/>
  <c r="D20" i="16"/>
  <c r="C20" i="16"/>
  <c r="B20" i="16"/>
  <c r="A10" i="14" l="1"/>
  <c r="A9" i="14"/>
  <c r="A8" i="14"/>
  <c r="A7" i="14"/>
  <c r="A6" i="14"/>
  <c r="A5" i="14"/>
  <c r="F24" i="3" l="1"/>
  <c r="E24" i="3"/>
  <c r="D24" i="3"/>
  <c r="C24" i="3"/>
</calcChain>
</file>

<file path=xl/sharedStrings.xml><?xml version="1.0" encoding="utf-8"?>
<sst xmlns="http://schemas.openxmlformats.org/spreadsheetml/2006/main" count="175" uniqueCount="109">
  <si>
    <t>Signature of Evaluation team members.</t>
  </si>
  <si>
    <t>Award Criteria</t>
  </si>
  <si>
    <t>Maximum Marks</t>
  </si>
  <si>
    <t>Score/Multiplier</t>
  </si>
  <si>
    <t>Characteristic of Response</t>
  </si>
  <si>
    <t>1- 29%</t>
  </si>
  <si>
    <t>30- 59%</t>
  </si>
  <si>
    <t>60- 79%</t>
  </si>
  <si>
    <t>80- 90%</t>
  </si>
  <si>
    <t>91- 100%</t>
  </si>
  <si>
    <t>An excellent response, with very few or no weaknesses, that demonstrates a complete understanding of requirements and provides comprehensive and convincing assurance that the Tenderer will deliver to an excellent standard.</t>
  </si>
  <si>
    <t xml:space="preserve">A very good response that demonstrates real understanding and fully meets the requirements and assurance that the Tenderer will deliver to high standard.  </t>
  </si>
  <si>
    <t xml:space="preserve">A satisfactory response which demonstrates a reasonable understanding of requirements and gives reasonable assurance of delivery to an adequate standard but does not provide sufficiently convincing assurance to award a higher mark. </t>
  </si>
  <si>
    <t xml:space="preserve">A response where reservations exist. Lacks full credibility/convincing detail, and there is a significant risk that the response will not be successful. </t>
  </si>
  <si>
    <t xml:space="preserve">A response where serious reservations exist. This may be because, for example, insufficient detail is provided, and the response has fundamental flaws, or is seriously inadequate or seriously lacks credibility with a high risk of non-delivery. </t>
  </si>
  <si>
    <t>No response</t>
  </si>
  <si>
    <t xml:space="preserve">Max Points Available:  </t>
  </si>
  <si>
    <t xml:space="preserve">Lowest Price Proposed:  </t>
  </si>
  <si>
    <t>No. Marks Awarded</t>
  </si>
  <si>
    <t>Total Overall Marks</t>
  </si>
  <si>
    <t>Insert Name of Supplier 1</t>
  </si>
  <si>
    <t>Insert Name of Supplier 2</t>
  </si>
  <si>
    <t>Insert Name of Supplier 3</t>
  </si>
  <si>
    <t>Insert Name of Supplier 4</t>
  </si>
  <si>
    <t>Insert Name of Supplier 5</t>
  </si>
  <si>
    <t>Insert Name of Supplier 6</t>
  </si>
  <si>
    <t>Did the Tenderer express Conflict of Interest and/or registarable interests?</t>
  </si>
  <si>
    <t>Did the tenderer confirm GDPR compliance?</t>
  </si>
  <si>
    <t>Did the tenderer confirm they agree to providing information on required insurance levels as stipulated in tender documents?</t>
  </si>
  <si>
    <t>Did the tenderer confirm they hold a valid tax clearance certificate?</t>
  </si>
  <si>
    <r>
      <rPr>
        <b/>
        <sz val="11"/>
        <rFont val="Calibri"/>
        <family val="2"/>
        <scheme val="minor"/>
      </rPr>
      <t xml:space="preserve">Section 1 Declaration </t>
    </r>
    <r>
      <rPr>
        <sz val="11"/>
        <rFont val="Calibri"/>
        <family val="2"/>
        <scheme val="minor"/>
      </rPr>
      <t xml:space="preserve">
Did the tenderer submit a signed Tenderers Statement?   </t>
    </r>
  </si>
  <si>
    <t>Comments (if clarfication is necessery)</t>
  </si>
  <si>
    <t>Pass</t>
  </si>
  <si>
    <t>Fail</t>
  </si>
  <si>
    <t>Pending</t>
  </si>
  <si>
    <t>Did the tenderer provide valid Tender Response (TRD) document?</t>
  </si>
  <si>
    <t>Did the tenderer provide valid Pricing Schedule (PS) and quoted for each item required?</t>
  </si>
  <si>
    <t>Total Marks Available</t>
  </si>
  <si>
    <t>Minimum Marks Required (60%)</t>
  </si>
  <si>
    <t>Section A Total</t>
  </si>
  <si>
    <t>Section B Total</t>
  </si>
  <si>
    <t>Section C Total</t>
  </si>
  <si>
    <t>Insert Name of Supplier 7</t>
  </si>
  <si>
    <t>Insert Name of Supplier 8</t>
  </si>
  <si>
    <t>Insert Name of Supplier 9</t>
  </si>
  <si>
    <t>Insert Name of Supplier 10</t>
  </si>
  <si>
    <t>Criterion B: Customer Service and Contract Management</t>
  </si>
  <si>
    <t>Criterion C: Social, Sustainability &amp; Environmental Criteria</t>
  </si>
  <si>
    <t>Criterion A: Order, Supply &amp; Delivery Procedure</t>
  </si>
  <si>
    <t>Weighting</t>
  </si>
  <si>
    <t>Maximum Marks:</t>
  </si>
  <si>
    <t>(Instruction: read each company's answer in the TRD to key issues highlighted in A1, A2, A3, A4 and A5. Evaluate the answer based on the requirements in the tender documents. NOTE: do not compare one company's responses to the other)</t>
  </si>
  <si>
    <t xml:space="preserve"> (Instruction: read each company's answer in the TRD to key issues highlighted in B1, B2, B3, B4 and B5. Evaluate the answer based on the requirements in the tender documents. NOTE: do not compare one company's responses to the other)</t>
  </si>
  <si>
    <t xml:space="preserve">  (Instruction: read each company's answer in the TRD to key issues highlighted in C1, C2, C3, C4, C5 and C6. Evaluate the answer based on the requirements in the tender documents. NOTE: do not compare one company's responses to the other)    </t>
  </si>
  <si>
    <t>Cost Criterion</t>
  </si>
  <si>
    <t>Fees Proposed 
Instructions: insert cost proposed by each company into the yellow cells</t>
  </si>
  <si>
    <t>[Insert comment here if any]</t>
  </si>
  <si>
    <t>Total Final Score</t>
  </si>
  <si>
    <t>Ranking</t>
  </si>
  <si>
    <t xml:space="preserve">Did the Tenderer provide full organisational details? (Tenderer's Details table in the TRD)
</t>
  </si>
  <si>
    <t>Instructions:
Insert total marks available for each criterion in the yellow boxes below (row 13) as outlined in the CFT/TRD</t>
  </si>
  <si>
    <t>Did the tenderer sign Acceptance of Terms and Conditions?</t>
  </si>
  <si>
    <t>Award Criteria 
Total Results</t>
  </si>
  <si>
    <t>Result of Selection Criteria</t>
  </si>
  <si>
    <t xml:space="preserve"> </t>
  </si>
  <si>
    <r>
      <rPr>
        <b/>
        <sz val="18"/>
        <color theme="1"/>
        <rFont val="Calibri"/>
        <family val="2"/>
        <scheme val="minor"/>
      </rPr>
      <t xml:space="preserve">Guidance on the tender evaluation process: </t>
    </r>
    <r>
      <rPr>
        <b/>
        <sz val="14"/>
        <color theme="1"/>
        <rFont val="Calibri"/>
        <family val="2"/>
        <scheme val="minor"/>
      </rPr>
      <t xml:space="preserve">
It is important to be aware that unsuccessful suppliers are entitled to know why their bid has not been accepted. It is to the advantage of the marketplace i.e. buyers generally, if suppliers are well informed and so consequently can make better bids for future tenders. Therefore, below are the important principles to consider during the process of evaluating tenders. They’re fundamental to getting the process correct and will provide a high degree of protection to your procurement processes if followed correctly, and they particularly should be reflected when drafting your letters to the unsuccessful supplier(s).
(i)  The valid award of contracts  is intertwined with providing adequate reasons for procurement decisions (i.e. the rationale for awarding marks). If adequate reasons are not provided then the entire process may be open to a legal challenge.
(ii)  The validity of the reasons provided will be undermined if the same reasons are provided to all the unsuccessful tenderers. 
(iii) Generic reasons are not acceptable as ‘dutiful’ under the law. 
(iv) A sufficiently precise bespoke statement (by criterion) of reasons must be provided to each unsuccessful tenderer.
(v) Providing scores alone is not acceptable as providing reasons, unless the award of the contract is based 100% on cost alone.</t>
    </r>
  </si>
  <si>
    <t>Mini-competition for the provision of schoolbooks - Final Ranking</t>
  </si>
  <si>
    <t>List of answers (DO NOT DELETE!)</t>
  </si>
  <si>
    <t>Mandatory Requirements Result: any "pending" information should only be requested from the successful Tenderer</t>
  </si>
  <si>
    <t>1: Read Me!</t>
  </si>
  <si>
    <t>1.1. Read an overview of steps to take in the evaluation process.</t>
  </si>
  <si>
    <t>2: Mandatory Requirements</t>
  </si>
  <si>
    <t>2.2. Read the requirements listed in column A and select a "pass", "fail" or "pending" (where seeeking clarification is possible) for each tenderer and for each requirement listed.</t>
  </si>
  <si>
    <t>Only tenders that passed mandatory requirements must be evaluated in the next step!</t>
  </si>
  <si>
    <t>3: Award Criteria</t>
  </si>
  <si>
    <t>3.1. Review your CFT and TRD before reading suppliers' submissions, paying extra attention to the requirements and scoring methodology.</t>
  </si>
  <si>
    <t>3.3. Read each response submitted to your competition in comparison to requirements as published in your tender documents.</t>
  </si>
  <si>
    <t>3.5. Remember that both scores and feedback for each score given must be recorded as part of the evaluation process.</t>
  </si>
  <si>
    <t>3.6. Scores must be added based on the methodology as descreibed in the tender documents (see also at the top of the page in Award Criteria tab)</t>
  </si>
  <si>
    <t>3.7. The feedback under each of the award criteria headings must include details on how the submission met, exceeded or failed to meet the requirements. Constructive commentary/feedback by the evaluation team is critical for each tenderer as this information is included in the letters to unsuccessful tenderers, in order to advise where their bid failed to meet requirements in comparison to how the successful tenderer met or exceeded requirements.</t>
  </si>
  <si>
    <t>3.2. Amend weightings in the yellow cells to match the values in your tender documents</t>
  </si>
  <si>
    <t>4: Cost Criterion</t>
  </si>
  <si>
    <t>Only tenders that passed mandatory requirements and reached minimum 60% marks in each and any of the award criteria must be evaluated for cost!</t>
  </si>
  <si>
    <t>4.1. Insert cost values in yellow boxes for each tenderer that passed mandatory requirements and was awarded minimum 60% marks in each and every qualitative criterion</t>
  </si>
  <si>
    <t>5: Final Ranking &amp; Sign Off</t>
  </si>
  <si>
    <t xml:space="preserve">5.1. Review the list with final ranking; make sure that everything was calculated correctly. The company with the highest score is the successful tenderer. </t>
  </si>
  <si>
    <t>5.2. Notify successful tenderer and the result letters (i.e. 'Dear John' letters) to be issued on the same day using the 'Preferred Option' Template Letter.If there is any information pending in the Mandatory Requirements, you now need to request those in the award letter. No contract can be signed until those are provided.</t>
  </si>
  <si>
    <t>5.3. Unsuccessful letter template is used for those who pass the award criteria minimum marks but do not score the highest overall score. These letters must include reasons for not being selected that are based on company's relative performance against the stated evaluation criteria. The new Remedies Directive states that Contracting Authorities must communicate to all tenderers – award decision, standstill period, reasons for rejection, characteristics and relative advantages of tenderer selected, name of successful tenderer.</t>
  </si>
  <si>
    <t xml:space="preserve">5.5. A formal Notification should be issued to participants thanking them for their interest and confirming the outcome of the process. </t>
  </si>
  <si>
    <r>
      <rPr>
        <b/>
        <i/>
        <sz val="16"/>
        <color rgb="FFFF0000"/>
        <rFont val="Arial"/>
        <family val="2"/>
      </rPr>
      <t>All documents, guidance and templates can be found on SPU website here:</t>
    </r>
    <r>
      <rPr>
        <b/>
        <i/>
        <u/>
        <sz val="16"/>
        <color rgb="FFFF0000"/>
        <rFont val="Arial"/>
        <family val="2"/>
      </rPr>
      <t xml:space="preserve">
https://www.spu.ie/resources/schoolbooks-scheme-postprimary-schools</t>
    </r>
  </si>
  <si>
    <t>3.4. Read detailed evaluation guidance in the green box at the top of the page in Award Criteria tab.</t>
  </si>
  <si>
    <t>2.1. Insert tenderers' names into yellow cells.</t>
  </si>
  <si>
    <t>5.4. The standstill period runs from the day after the award decision is received by tenderers; for 7 calendar days.</t>
  </si>
  <si>
    <r>
      <rPr>
        <b/>
        <sz val="16"/>
        <rFont val="Arial"/>
        <family val="2"/>
      </rPr>
      <t xml:space="preserve">Instruction:
</t>
    </r>
    <r>
      <rPr>
        <sz val="16"/>
        <rFont val="Arial"/>
        <family val="2"/>
      </rPr>
      <t>The company with the highest score is the successful tenderer. 
If there is any</t>
    </r>
    <r>
      <rPr>
        <b/>
        <u/>
        <sz val="16"/>
        <rFont val="Arial"/>
        <family val="2"/>
      </rPr>
      <t xml:space="preserve"> information pending in the Mandatory Requirements</t>
    </r>
    <r>
      <rPr>
        <sz val="16"/>
        <rFont val="Arial"/>
        <family val="2"/>
      </rPr>
      <t>, you now need to request those in the award letter. No contract can be signed until those are provided</t>
    </r>
    <r>
      <rPr>
        <b/>
        <sz val="16"/>
        <rFont val="Arial"/>
        <family val="2"/>
      </rPr>
      <t xml:space="preserve">.
Notes: 
</t>
    </r>
    <r>
      <rPr>
        <sz val="16"/>
        <rFont val="Arial"/>
        <family val="2"/>
      </rPr>
      <t xml:space="preserve">1. Notify successful tenderer and the result letters (i.e. 'Dear John' letters) to be issued on the same day using the 'Preferred Option' Template Letter.
2. Unsuccessful letter template is used for those who pass the award criteria minimum marks but do not score the highest overall score.
3. The standstill period runs from the day after the award decision is received by tenderers; for 7 calendar days.
4. The new Remedies Directive states that Contracting Authorities must communicate to all tenderers – award decision, standstill period, reasons for rejection, characteristics and relative advantages of tenderer selected, name of successful tenderer.
5. A formal Notification should be issued to participants thanking them for their interest and confirming the outcome of the process. 
6. The reasons should be based on their relative performance against the stated evaluation criteria
See template unsuccessful &amp; preferred letters on </t>
    </r>
    <r>
      <rPr>
        <b/>
        <sz val="16"/>
        <rFont val="Arial"/>
        <family val="2"/>
      </rPr>
      <t>https://www.spu.ie/resources/schoolbooks-scheme-postprimary-schools</t>
    </r>
  </si>
  <si>
    <r>
      <rPr>
        <b/>
        <sz val="11"/>
        <rFont val="Calibri"/>
        <family val="2"/>
        <scheme val="minor"/>
      </rPr>
      <t>Mandatory Requirements. Part 2</t>
    </r>
    <r>
      <rPr>
        <b/>
        <sz val="11"/>
        <color rgb="FFFF0000"/>
        <rFont val="Calibri"/>
        <family val="2"/>
        <scheme val="minor"/>
      </rPr>
      <t xml:space="preserve">
</t>
    </r>
    <r>
      <rPr>
        <b/>
        <i/>
        <sz val="11"/>
        <color rgb="FFFF0000"/>
        <rFont val="Calibri"/>
        <family val="2"/>
        <scheme val="minor"/>
      </rPr>
      <t xml:space="preserve">Instruction: select "pass" or "fail"
Note: if any of the below information is </t>
    </r>
    <r>
      <rPr>
        <b/>
        <i/>
        <u/>
        <sz val="11"/>
        <color rgb="FFFF0000"/>
        <rFont val="Calibri"/>
        <family val="2"/>
        <scheme val="minor"/>
      </rPr>
      <t>not provided</t>
    </r>
    <r>
      <rPr>
        <b/>
        <i/>
        <sz val="11"/>
        <color rgb="FFFF0000"/>
        <rFont val="Calibri"/>
        <family val="2"/>
        <scheme val="minor"/>
      </rPr>
      <t>, the company is to be deemed non-compliant</t>
    </r>
  </si>
  <si>
    <r>
      <rPr>
        <b/>
        <sz val="11"/>
        <rFont val="Calibri"/>
        <family val="2"/>
        <scheme val="minor"/>
      </rPr>
      <t>Mandatory reuirements: Award Criterion A</t>
    </r>
    <r>
      <rPr>
        <sz val="11"/>
        <rFont val="Calibri"/>
        <family val="2"/>
        <scheme val="minor"/>
      </rPr>
      <t xml:space="preserve">
Did the tenderer confirm they can provide all mandatory requirements listed for criterion A?</t>
    </r>
  </si>
  <si>
    <r>
      <rPr>
        <b/>
        <sz val="11"/>
        <rFont val="Calibri"/>
        <family val="2"/>
        <scheme val="minor"/>
      </rPr>
      <t>Mandatory reuirements: Award Criterion B</t>
    </r>
    <r>
      <rPr>
        <sz val="11"/>
        <rFont val="Calibri"/>
        <family val="2"/>
        <scheme val="minor"/>
      </rPr>
      <t xml:space="preserve">
Did the tenderer confirm they can provide all mandatory requirements listed for criterion B?</t>
    </r>
  </si>
  <si>
    <r>
      <rPr>
        <b/>
        <sz val="11"/>
        <rFont val="Calibri"/>
        <family val="2"/>
        <scheme val="minor"/>
      </rPr>
      <t>Mandatory reuirements: Award Criterion C</t>
    </r>
    <r>
      <rPr>
        <sz val="11"/>
        <rFont val="Calibri"/>
        <family val="2"/>
        <scheme val="minor"/>
      </rPr>
      <t xml:space="preserve">
Did the tenderer confirm they can provide all mandatory requirements listed for criterion C?</t>
    </r>
  </si>
  <si>
    <r>
      <rPr>
        <i/>
        <sz val="12"/>
        <color rgb="FFFF0000"/>
        <rFont val="Calibri"/>
        <family val="2"/>
        <scheme val="minor"/>
      </rPr>
      <t xml:space="preserve">[Read the TRD and insert feedback justifying the score given. These must be based on how the response addresses requirements in this criterion as per your tender documents:]
</t>
    </r>
    <r>
      <rPr>
        <sz val="12"/>
        <color rgb="FFFF0000"/>
        <rFont val="Calibri"/>
        <family val="2"/>
        <scheme val="minor"/>
      </rPr>
      <t xml:space="preserve">
</t>
    </r>
    <r>
      <rPr>
        <sz val="12"/>
        <rFont val="Calibri"/>
        <family val="2"/>
        <scheme val="minor"/>
      </rPr>
      <t>The tenderer meets the minimum requirements by:
…
The tenderer went above the minimum requirements by:
…
The tenderer could have received a higher score by:
…</t>
    </r>
  </si>
  <si>
    <r>
      <t xml:space="preserve">3.8. Tenderer who fail to reach 60% marks in any of the award criteria are to be issued "non-compliant tender" letter; that can be found on SPU website under Phase 3: Evaluation Process here: </t>
    </r>
    <r>
      <rPr>
        <u/>
        <sz val="10"/>
        <rFont val="Arial"/>
        <family val="2"/>
      </rPr>
      <t>https://www.spu.ie/resources/schoolbooks-scheme-postprimary-schools</t>
    </r>
  </si>
  <si>
    <r>
      <t>2.3. Tenderers found non-compliant must be issued "non-compliant tender" letter; that can be found on SPU website under Phase 3: Evaluation Process here:</t>
    </r>
    <r>
      <rPr>
        <u/>
        <sz val="10"/>
        <rFont val="Arial"/>
        <family val="2"/>
      </rPr>
      <t xml:space="preserve"> https://www.spu.ie/resources/schoolbooks-scheme-postprimary-schools</t>
    </r>
  </si>
  <si>
    <r>
      <t xml:space="preserve">1.2. If you have not yet unlocked your tender, see guidance on SPU website under Phase 3: Evaluation Process here: </t>
    </r>
    <r>
      <rPr>
        <u/>
        <sz val="10"/>
        <rFont val="Arial"/>
        <family val="2"/>
      </rPr>
      <t>https://www.spu.ie/resources/schoolbooks-scheme-postprimary-schools</t>
    </r>
  </si>
  <si>
    <r>
      <rPr>
        <b/>
        <u/>
        <sz val="10"/>
        <rFont val="Arial"/>
        <family val="2"/>
      </rPr>
      <t>Evaluation Template - Schoolbooks Competitions</t>
    </r>
    <r>
      <rPr>
        <sz val="10"/>
        <rFont val="Arial"/>
        <family val="2"/>
      </rPr>
      <t xml:space="preserve">
Please note this document has five tabs:
1: Read Me!
2: Mandatory Requirements
3: Award Criteria
4: Cost Criterion
5: Final Ranking &amp; Sign Off
</t>
    </r>
    <r>
      <rPr>
        <b/>
        <sz val="10"/>
        <rFont val="Arial"/>
        <family val="2"/>
      </rPr>
      <t>Each of the tabs includes specific instructions to help you with completing and documenting the evaluation process.</t>
    </r>
    <r>
      <rPr>
        <sz val="10"/>
        <rFont val="Arial"/>
        <family val="2"/>
      </rPr>
      <t xml:space="preserve"> </t>
    </r>
    <r>
      <rPr>
        <b/>
        <u/>
        <sz val="10"/>
        <rFont val="Arial"/>
        <family val="2"/>
      </rPr>
      <t>Read and follow them carefully!</t>
    </r>
  </si>
  <si>
    <t>Instructions 
1. Insert cost values in yellow boxes for each tenderer that passed mandatory requirements and was awarded minimum 60% marks in each and every qualitative criterion
2. Do not insert cost for non-compliant tenders - leave these blank!
3. When all the prices quoted are inserted the marks will be automatically calculated</t>
  </si>
  <si>
    <r>
      <t xml:space="preserve">IMPORTANT! Tenderers who did not pass mandatory requirements or did not meet minimum 60% marks in any of the Award Criteria (A, B, C) are </t>
    </r>
    <r>
      <rPr>
        <b/>
        <i/>
        <u/>
        <sz val="18"/>
        <color rgb="FFFF0000"/>
        <rFont val="Calibri"/>
        <family val="2"/>
        <scheme val="minor"/>
      </rPr>
      <t>not to be evaluated</t>
    </r>
    <r>
      <rPr>
        <b/>
        <i/>
        <sz val="18"/>
        <color rgb="FFFF0000"/>
        <rFont val="Calibri"/>
        <family val="2"/>
        <scheme val="minor"/>
      </rPr>
      <t xml:space="preserve"> on the Cost Criterion! 
</t>
    </r>
    <r>
      <rPr>
        <b/>
        <i/>
        <sz val="22"/>
        <color rgb="FFFF0000"/>
        <rFont val="Calibri"/>
        <family val="2"/>
        <scheme val="minor"/>
      </rPr>
      <t>Only cost for valid (i.e. compliant) tenders must be inserted!</t>
    </r>
    <r>
      <rPr>
        <b/>
        <i/>
        <sz val="18"/>
        <color rgb="FFFF0000"/>
        <rFont val="Calibri"/>
        <family val="2"/>
        <scheme val="minor"/>
      </rPr>
      <t xml:space="preserve">
If any tenders were marked as non-compliant in earlier steps, this information will appear in </t>
    </r>
    <r>
      <rPr>
        <b/>
        <i/>
        <u/>
        <sz val="18"/>
        <color rgb="FFFF0000"/>
        <rFont val="Calibri"/>
        <family val="2"/>
        <scheme val="minor"/>
      </rPr>
      <t>ROW 28</t>
    </r>
    <r>
      <rPr>
        <b/>
        <i/>
        <sz val="18"/>
        <color rgb="FFFF0000"/>
        <rFont val="Calibri"/>
        <family val="2"/>
        <scheme val="minor"/>
      </rPr>
      <t xml:space="preserve"> below.</t>
    </r>
  </si>
  <si>
    <r>
      <t xml:space="preserve">1. Add scores in yellow boxes below and comments justifying scores given in the white boxes below for each tenderer under each criterion.
2. All submissions that passed mandatory requirements must be evaluated using the criteria/requirements as outlined in the CFT/TRD.
3. Please use the scoring model outlined in the CFT (can be found at the top of this page) and </t>
    </r>
    <r>
      <rPr>
        <b/>
        <i/>
        <u/>
        <sz val="18"/>
        <rFont val="Calibri"/>
        <family val="2"/>
        <scheme val="minor"/>
      </rPr>
      <t>award marks from 0% to 100%</t>
    </r>
    <r>
      <rPr>
        <i/>
        <sz val="18"/>
        <rFont val="Calibri"/>
        <family val="2"/>
        <scheme val="minor"/>
      </rPr>
      <t xml:space="preserve"> for each company under each criterion.
4. If a tenderer </t>
    </r>
    <r>
      <rPr>
        <b/>
        <i/>
        <u/>
        <sz val="18"/>
        <rFont val="Calibri"/>
        <family val="2"/>
        <scheme val="minor"/>
      </rPr>
      <t>fails to reach 60%</t>
    </r>
    <r>
      <rPr>
        <i/>
        <sz val="18"/>
        <rFont val="Calibri"/>
        <family val="2"/>
        <scheme val="minor"/>
      </rPr>
      <t xml:space="preserve"> in any single award criterion (A, B, C) they are disqualified from further evaluation and must be issued a non-compliant tender letter. 
5. The result of Award Criteria evaluation will be highlighted in column O.
COST SHALL BE ADDED AT THE END OF THE EVALUATION PROCESS IN THE "COST &amp; AWARD" SHEET FOR </t>
    </r>
    <r>
      <rPr>
        <b/>
        <i/>
        <u/>
        <sz val="18"/>
        <rFont val="Calibri"/>
        <family val="2"/>
        <scheme val="minor"/>
      </rPr>
      <t>ONLY</t>
    </r>
    <r>
      <rPr>
        <i/>
        <sz val="18"/>
        <rFont val="Calibri"/>
        <family val="2"/>
        <scheme val="minor"/>
      </rPr>
      <t xml:space="preserve"> THOSE TENDERERS THAT MEET MIN 60% MARKS UNDER EACH AWARD CRITERION (A, B, C)</t>
    </r>
  </si>
  <si>
    <r>
      <rPr>
        <b/>
        <sz val="11"/>
        <rFont val="Calibri"/>
        <family val="2"/>
        <scheme val="minor"/>
      </rPr>
      <t>Mandatory Requirements. Part 1</t>
    </r>
    <r>
      <rPr>
        <b/>
        <sz val="11"/>
        <color rgb="FFFF0000"/>
        <rFont val="Calibri"/>
        <family val="2"/>
        <scheme val="minor"/>
      </rPr>
      <t xml:space="preserve">
</t>
    </r>
    <r>
      <rPr>
        <b/>
        <i/>
        <sz val="11"/>
        <color rgb="FFFF0000"/>
        <rFont val="Calibri"/>
        <family val="2"/>
        <scheme val="minor"/>
      </rPr>
      <t>Instruction: select "pass", "fail" or "pending" where clarification needs to be sought; insert comments in the comments column (L) to the right if that applies</t>
    </r>
  </si>
  <si>
    <r>
      <rPr>
        <b/>
        <i/>
        <sz val="14"/>
        <rFont val="Calibri"/>
        <family val="2"/>
        <scheme val="minor"/>
      </rPr>
      <t xml:space="preserve">Instructions:
1. Insert companies' names in cells highlighted in yellow below. Those will be then populated throughout the document
2. Part 1: select "pass", "fail" or "pending" if clarification needs to be sought. Pending information should only be requested from the successful tenderer.
3. Part 2: select "pass" or "fail" - if any of the information in this part is not provided the company will be deemed non-compliant
</t>
    </r>
    <r>
      <rPr>
        <sz val="14"/>
        <rFont val="Calibri"/>
        <family val="2"/>
        <scheme val="minor"/>
      </rPr>
      <t xml:space="preserve">
Tender submissions that have passed this section can be evaluated at the next stage: Award Criteria.
Non-compliant letter(s) should be issued to those who </t>
    </r>
    <r>
      <rPr>
        <b/>
        <u/>
        <sz val="14"/>
        <rFont val="Calibri"/>
        <family val="2"/>
        <scheme val="minor"/>
      </rPr>
      <t>do not pass the mandatory requirements</t>
    </r>
    <r>
      <rPr>
        <sz val="14"/>
        <rFont val="Calibri"/>
        <family val="2"/>
        <scheme val="minor"/>
      </rPr>
      <t xml:space="preserve"> or who fail to meet the minimum marks in the award criteria.
Visit SPU website at </t>
    </r>
    <r>
      <rPr>
        <b/>
        <sz val="14"/>
        <rFont val="Calibri"/>
        <family val="2"/>
        <scheme val="minor"/>
      </rPr>
      <t>https://www.spu.ie/resources/schoolbooks-scheme-postprimary-schools</t>
    </r>
    <r>
      <rPr>
        <sz val="14"/>
        <rFont val="Calibri"/>
        <family val="2"/>
        <scheme val="minor"/>
      </rPr>
      <t xml:space="preserve"> for letter templates.</t>
    </r>
  </si>
  <si>
    <t>Check each of the mandatory requirements listed!
Answer must be selected for all tenderers and every requirement!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</si>
</sst>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6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10"/>
      <name val="Arial"/>
      <family val="2"/>
    </font>
    <font>
      <sz val="10"/>
      <name val="Times New Roman"/>
      <family val="1"/>
    </font>
    <font>
      <b/>
      <sz val="11"/>
      <name val="Calibri"/>
      <family val="2"/>
      <scheme val="minor"/>
    </font>
    <font>
      <sz val="11"/>
      <name val="Calibri"/>
      <family val="2"/>
      <scheme val="minor"/>
    </font>
    <font>
      <b/>
      <sz val="11"/>
      <color rgb="FFC00000"/>
      <name val="Calibri"/>
      <family val="2"/>
      <scheme val="minor"/>
    </font>
    <font>
      <b/>
      <sz val="11"/>
      <color rgb="FF7030A0"/>
      <name val="Calibri"/>
      <family val="2"/>
      <scheme val="minor"/>
    </font>
    <font>
      <b/>
      <sz val="11"/>
      <color rgb="FFFF0000"/>
      <name val="Calibri"/>
      <family val="2"/>
      <scheme val="minor"/>
    </font>
    <font>
      <b/>
      <sz val="11"/>
      <color rgb="FF92D050"/>
      <name val="Calibri"/>
      <family val="2"/>
      <scheme val="minor"/>
    </font>
    <font>
      <b/>
      <sz val="11"/>
      <color rgb="FF0033CC"/>
      <name val="Calibri"/>
      <family val="2"/>
      <scheme val="minor"/>
    </font>
    <font>
      <b/>
      <sz val="11"/>
      <color theme="5" tint="0.39997558519241921"/>
      <name val="Calibri"/>
      <family val="2"/>
      <scheme val="minor"/>
    </font>
    <font>
      <b/>
      <sz val="11"/>
      <color theme="2" tint="-0.499984740745262"/>
      <name val="Calibri"/>
      <family val="2"/>
      <scheme val="minor"/>
    </font>
    <font>
      <sz val="8"/>
      <name val="Arial"/>
      <family val="2"/>
    </font>
    <font>
      <sz val="11"/>
      <color rgb="FF000000"/>
      <name val="Calibri"/>
      <family val="2"/>
    </font>
    <font>
      <b/>
      <sz val="11"/>
      <color rgb="FF000000"/>
      <name val="Calibri"/>
      <family val="2"/>
      <scheme val="minor"/>
    </font>
    <font>
      <sz val="11"/>
      <color rgb="FF000000"/>
      <name val="Calibri"/>
      <family val="2"/>
      <scheme val="minor"/>
    </font>
    <font>
      <sz val="10"/>
      <color rgb="FF000000"/>
      <name val="Arial"/>
      <family val="2"/>
    </font>
    <font>
      <b/>
      <i/>
      <sz val="11"/>
      <color rgb="FFFF0000"/>
      <name val="Calibri"/>
      <family val="2"/>
      <scheme val="minor"/>
    </font>
    <font>
      <sz val="10"/>
      <name val="Arial"/>
      <family val="2"/>
    </font>
    <font>
      <sz val="12"/>
      <color theme="1"/>
      <name val="Calibri"/>
      <family val="2"/>
      <scheme val="minor"/>
    </font>
    <font>
      <b/>
      <sz val="12"/>
      <name val="Calibri"/>
      <family val="2"/>
      <scheme val="minor"/>
    </font>
    <font>
      <b/>
      <sz val="12"/>
      <color theme="1"/>
      <name val="Calibri"/>
      <family val="2"/>
      <scheme val="minor"/>
    </font>
    <font>
      <b/>
      <i/>
      <sz val="12"/>
      <color rgb="FFFF0000"/>
      <name val="Calibri"/>
      <family val="2"/>
      <scheme val="minor"/>
    </font>
    <font>
      <sz val="12"/>
      <name val="Calibri"/>
      <family val="2"/>
      <scheme val="minor"/>
    </font>
    <font>
      <sz val="12"/>
      <color rgb="FFFF0000"/>
      <name val="Calibri"/>
      <family val="2"/>
      <scheme val="minor"/>
    </font>
    <font>
      <b/>
      <i/>
      <sz val="12"/>
      <name val="Calibri"/>
      <family val="2"/>
      <scheme val="minor"/>
    </font>
    <font>
      <b/>
      <i/>
      <sz val="14"/>
      <name val="Calibri"/>
      <family val="2"/>
      <scheme val="minor"/>
    </font>
    <font>
      <i/>
      <sz val="14"/>
      <name val="Calibri"/>
      <family val="2"/>
      <scheme val="minor"/>
    </font>
    <font>
      <sz val="14"/>
      <name val="Calibri"/>
      <family val="2"/>
      <scheme val="minor"/>
    </font>
    <font>
      <b/>
      <sz val="20"/>
      <color rgb="FF000000"/>
      <name val="Calibri"/>
      <family val="2"/>
      <scheme val="minor"/>
    </font>
    <font>
      <sz val="11"/>
      <color rgb="FFFF0000"/>
      <name val="Calibri"/>
      <family val="2"/>
      <scheme val="minor"/>
    </font>
    <font>
      <b/>
      <sz val="14"/>
      <name val="Calibri"/>
      <family val="2"/>
      <scheme val="minor"/>
    </font>
    <font>
      <b/>
      <sz val="14"/>
      <color rgb="FF000000"/>
      <name val="Calibri"/>
      <family val="2"/>
      <scheme val="minor"/>
    </font>
    <font>
      <sz val="14"/>
      <color rgb="FF000000"/>
      <name val="Calibri"/>
      <family val="2"/>
    </font>
    <font>
      <sz val="14"/>
      <name val="Arial"/>
      <family val="2"/>
    </font>
    <font>
      <b/>
      <u/>
      <sz val="18"/>
      <name val="Calibri"/>
      <family val="2"/>
      <scheme val="minor"/>
    </font>
    <font>
      <b/>
      <sz val="16"/>
      <name val="Calibri"/>
      <family val="2"/>
      <scheme val="minor"/>
    </font>
    <font>
      <b/>
      <sz val="18"/>
      <color theme="1"/>
      <name val="Calibri"/>
      <family val="2"/>
      <scheme val="minor"/>
    </font>
    <font>
      <b/>
      <i/>
      <u/>
      <sz val="18"/>
      <name val="Calibri"/>
      <family val="2"/>
      <scheme val="minor"/>
    </font>
    <font>
      <b/>
      <sz val="14"/>
      <color theme="1"/>
      <name val="Calibri"/>
      <family val="2"/>
      <scheme val="minor"/>
    </font>
    <font>
      <b/>
      <i/>
      <sz val="16"/>
      <name val="Calibri"/>
      <family val="2"/>
      <scheme val="minor"/>
    </font>
    <font>
      <b/>
      <sz val="10"/>
      <color theme="0"/>
      <name val="Times New Roman"/>
      <family val="1"/>
    </font>
    <font>
      <sz val="16"/>
      <name val="Arial"/>
      <family val="2"/>
    </font>
    <font>
      <b/>
      <sz val="16"/>
      <name val="Arial"/>
      <family val="2"/>
    </font>
    <font>
      <b/>
      <u/>
      <sz val="16"/>
      <name val="Arial"/>
      <family val="2"/>
    </font>
    <font>
      <b/>
      <u/>
      <sz val="14"/>
      <name val="Calibri"/>
      <family val="2"/>
      <scheme val="minor"/>
    </font>
    <font>
      <i/>
      <sz val="18"/>
      <name val="Calibri"/>
      <family val="2"/>
      <scheme val="minor"/>
    </font>
    <font>
      <sz val="18"/>
      <name val="Calibri"/>
      <family val="2"/>
      <scheme val="minor"/>
    </font>
    <font>
      <b/>
      <i/>
      <sz val="18"/>
      <color rgb="FFFF0000"/>
      <name val="Calibri"/>
      <family val="2"/>
      <scheme val="minor"/>
    </font>
    <font>
      <b/>
      <i/>
      <sz val="22"/>
      <color rgb="FFFF0000"/>
      <name val="Calibri"/>
      <family val="2"/>
      <scheme val="minor"/>
    </font>
    <font>
      <b/>
      <i/>
      <u/>
      <sz val="18"/>
      <color rgb="FFFF0000"/>
      <name val="Calibri"/>
      <family val="2"/>
      <scheme val="minor"/>
    </font>
    <font>
      <b/>
      <sz val="10"/>
      <name val="Arial"/>
      <family val="2"/>
    </font>
    <font>
      <b/>
      <u/>
      <sz val="10"/>
      <name val="Arial"/>
      <family val="2"/>
    </font>
    <font>
      <b/>
      <u/>
      <sz val="11"/>
      <color rgb="FFFF0000"/>
      <name val="Arial"/>
      <family val="2"/>
    </font>
    <font>
      <u/>
      <sz val="10"/>
      <color theme="10"/>
      <name val="Arial"/>
      <family val="2"/>
    </font>
    <font>
      <b/>
      <i/>
      <u/>
      <sz val="16"/>
      <color rgb="FFFF0000"/>
      <name val="Arial"/>
      <family val="2"/>
    </font>
    <font>
      <b/>
      <i/>
      <sz val="16"/>
      <color rgb="FFFF0000"/>
      <name val="Arial"/>
      <family val="2"/>
    </font>
    <font>
      <b/>
      <i/>
      <u/>
      <sz val="11"/>
      <color rgb="FFFF0000"/>
      <name val="Calibri"/>
      <family val="2"/>
      <scheme val="minor"/>
    </font>
    <font>
      <i/>
      <sz val="12"/>
      <color rgb="FFFF0000"/>
      <name val="Calibri"/>
      <family val="2"/>
      <scheme val="minor"/>
    </font>
    <font>
      <u/>
      <sz val="10"/>
      <name val="Arial"/>
      <family val="2"/>
    </font>
  </fonts>
  <fills count="27">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rgb="FFFFFF0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FFFF00"/>
        <bgColor rgb="FFFFFF00"/>
      </patternFill>
    </fill>
    <fill>
      <patternFill patternType="solid">
        <fgColor theme="8" tint="0.79998168889431442"/>
        <bgColor rgb="FFDDEBF7"/>
      </patternFill>
    </fill>
    <fill>
      <patternFill patternType="solid">
        <fgColor theme="8" tint="0.79998168889431442"/>
        <bgColor rgb="FFFFE699"/>
      </patternFill>
    </fill>
    <fill>
      <patternFill patternType="solid">
        <fgColor theme="7" tint="0.599993896298104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FBF3B5"/>
        <bgColor indexed="64"/>
      </patternFill>
    </fill>
    <fill>
      <patternFill patternType="solid">
        <fgColor theme="0" tint="-4.9989318521683403E-2"/>
        <bgColor indexed="64"/>
      </patternFill>
    </fill>
    <fill>
      <patternFill patternType="solid">
        <fgColor rgb="FF00B0F0"/>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rgb="FF00B050"/>
        <bgColor indexed="64"/>
      </patternFill>
    </fill>
    <fill>
      <patternFill patternType="solid">
        <fgColor rgb="FF92D050"/>
        <bgColor indexed="64"/>
      </patternFill>
    </fill>
    <fill>
      <patternFill patternType="solid">
        <fgColor theme="7" tint="0.79998168889431442"/>
        <bgColor indexed="64"/>
      </patternFill>
    </fill>
    <fill>
      <patternFill patternType="solid">
        <fgColor theme="8" tint="0.79998168889431442"/>
        <bgColor rgb="FFD6DCE4"/>
      </patternFill>
    </fill>
    <fill>
      <patternFill patternType="solid">
        <fgColor theme="8" tint="0.59999389629810485"/>
        <bgColor rgb="FF8EA9DB"/>
      </patternFill>
    </fill>
    <fill>
      <patternFill patternType="solid">
        <fgColor theme="0" tint="-0.249977111117893"/>
        <bgColor indexed="64"/>
      </patternFill>
    </fill>
    <fill>
      <patternFill patternType="solid">
        <fgColor theme="1" tint="4.9989318521683403E-2"/>
        <bgColor indexed="64"/>
      </patternFill>
    </fill>
    <fill>
      <patternFill patternType="solid">
        <fgColor rgb="FFFFCCCC"/>
        <bgColor indexed="64"/>
      </patternFill>
    </fill>
  </fills>
  <borders count="9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medium">
        <color indexed="64"/>
      </right>
      <top style="thin">
        <color indexed="64"/>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top style="medium">
        <color indexed="64"/>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rgb="FF000000"/>
      </left>
      <right style="thin">
        <color rgb="FF000000"/>
      </right>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right style="thin">
        <color rgb="FF000000"/>
      </right>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thin">
        <color theme="1" tint="0.499984740745262"/>
      </bottom>
      <diagonal/>
    </border>
    <border>
      <left style="thin">
        <color indexed="64"/>
      </left>
      <right style="thin">
        <color indexed="64"/>
      </right>
      <top style="thin">
        <color theme="1" tint="0.499984740745262"/>
      </top>
      <bottom style="thin">
        <color theme="1" tint="0.499984740745262"/>
      </bottom>
      <diagonal/>
    </border>
    <border>
      <left style="thin">
        <color indexed="64"/>
      </left>
      <right style="thin">
        <color indexed="64"/>
      </right>
      <top style="thin">
        <color theme="1" tint="0.499984740745262"/>
      </top>
      <bottom style="thin">
        <color indexed="64"/>
      </bottom>
      <diagonal/>
    </border>
    <border>
      <left style="thin">
        <color indexed="64"/>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indexed="64"/>
      </right>
      <top style="thin">
        <color theme="1" tint="0.499984740745262"/>
      </top>
      <bottom style="thin">
        <color theme="1" tint="0.499984740745262"/>
      </bottom>
      <diagonal/>
    </border>
    <border>
      <left style="thin">
        <color indexed="64"/>
      </left>
      <right/>
      <top style="thin">
        <color theme="1" tint="0.499984740745262"/>
      </top>
      <bottom style="thin">
        <color indexed="64"/>
      </bottom>
      <diagonal/>
    </border>
    <border>
      <left/>
      <right/>
      <top style="thin">
        <color theme="1" tint="0.499984740745262"/>
      </top>
      <bottom style="thin">
        <color indexed="64"/>
      </bottom>
      <diagonal/>
    </border>
    <border>
      <left/>
      <right style="thin">
        <color indexed="64"/>
      </right>
      <top style="thin">
        <color theme="1" tint="0.499984740745262"/>
      </top>
      <bottom style="thin">
        <color indexed="64"/>
      </bottom>
      <diagonal/>
    </border>
    <border>
      <left/>
      <right/>
      <top/>
      <bottom style="double">
        <color rgb="FFFF0000"/>
      </bottom>
      <diagonal/>
    </border>
    <border>
      <left style="double">
        <color rgb="FFFF0000"/>
      </left>
      <right/>
      <top style="double">
        <color rgb="FFFF0000"/>
      </top>
      <bottom/>
      <diagonal/>
    </border>
    <border>
      <left/>
      <right/>
      <top style="double">
        <color rgb="FFFF0000"/>
      </top>
      <bottom/>
      <diagonal/>
    </border>
    <border>
      <left/>
      <right style="double">
        <color rgb="FFFF0000"/>
      </right>
      <top style="double">
        <color rgb="FFFF0000"/>
      </top>
      <bottom/>
      <diagonal/>
    </border>
    <border>
      <left style="double">
        <color rgb="FFFF0000"/>
      </left>
      <right/>
      <top/>
      <bottom/>
      <diagonal/>
    </border>
    <border>
      <left/>
      <right style="double">
        <color rgb="FFFF0000"/>
      </right>
      <top/>
      <bottom/>
      <diagonal/>
    </border>
    <border>
      <left style="double">
        <color rgb="FFFF0000"/>
      </left>
      <right/>
      <top/>
      <bottom style="double">
        <color rgb="FFFF0000"/>
      </bottom>
      <diagonal/>
    </border>
    <border>
      <left/>
      <right style="double">
        <color rgb="FFFF0000"/>
      </right>
      <top/>
      <bottom style="double">
        <color rgb="FFFF0000"/>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s>
  <cellStyleXfs count="10">
    <xf numFmtId="0" fontId="0" fillId="0" borderId="0"/>
    <xf numFmtId="0" fontId="5" fillId="0" borderId="0"/>
    <xf numFmtId="0" fontId="3" fillId="0" borderId="0"/>
    <xf numFmtId="0" fontId="17" fillId="0" borderId="0"/>
    <xf numFmtId="0" fontId="20" fillId="0" borderId="0" applyNumberFormat="0" applyBorder="0" applyProtection="0"/>
    <xf numFmtId="9" fontId="22" fillId="0" borderId="0" applyFont="0" applyFill="0" applyBorder="0" applyAlignment="0" applyProtection="0"/>
    <xf numFmtId="0" fontId="2" fillId="0" borderId="0"/>
    <xf numFmtId="9" fontId="2" fillId="0" borderId="0" applyFont="0" applyFill="0" applyBorder="0" applyAlignment="0" applyProtection="0"/>
    <xf numFmtId="0" fontId="1" fillId="0" borderId="0"/>
    <xf numFmtId="0" fontId="58" fillId="0" borderId="0" applyNumberFormat="0" applyFill="0" applyBorder="0" applyAlignment="0" applyProtection="0"/>
  </cellStyleXfs>
  <cellXfs count="285">
    <xf numFmtId="0" fontId="0" fillId="0" borderId="0" xfId="0"/>
    <xf numFmtId="0" fontId="8" fillId="0" borderId="0" xfId="0" applyFont="1" applyProtection="1">
      <protection locked="0"/>
    </xf>
    <xf numFmtId="0" fontId="0" fillId="0" borderId="0" xfId="0" applyProtection="1">
      <protection locked="0"/>
    </xf>
    <xf numFmtId="0" fontId="6" fillId="0" borderId="0" xfId="0" applyFont="1" applyAlignment="1" applyProtection="1">
      <alignment vertical="center"/>
      <protection locked="0"/>
    </xf>
    <xf numFmtId="0" fontId="0" fillId="0" borderId="0" xfId="0" applyAlignment="1" applyProtection="1">
      <alignment vertical="center"/>
      <protection locked="0"/>
    </xf>
    <xf numFmtId="1" fontId="7" fillId="0" borderId="0" xfId="0" applyNumberFormat="1" applyFont="1" applyAlignment="1" applyProtection="1">
      <alignment horizontal="center"/>
      <protection locked="0"/>
    </xf>
    <xf numFmtId="0" fontId="7" fillId="4" borderId="17" xfId="0" applyFont="1" applyFill="1" applyBorder="1" applyAlignment="1" applyProtection="1">
      <alignment vertical="center"/>
      <protection locked="0"/>
    </xf>
    <xf numFmtId="0" fontId="7" fillId="10" borderId="14" xfId="0" applyFont="1" applyFill="1" applyBorder="1" applyAlignment="1" applyProtection="1">
      <alignment horizontal="center" vertical="center" wrapText="1"/>
      <protection locked="0"/>
    </xf>
    <xf numFmtId="0" fontId="8" fillId="0" borderId="34" xfId="0" applyFont="1" applyBorder="1" applyAlignment="1" applyProtection="1">
      <alignment vertical="center"/>
      <protection locked="0"/>
    </xf>
    <xf numFmtId="0" fontId="8" fillId="0" borderId="37" xfId="0" applyFont="1" applyBorder="1" applyAlignment="1" applyProtection="1">
      <alignment vertical="center"/>
      <protection locked="0"/>
    </xf>
    <xf numFmtId="0" fontId="8" fillId="0" borderId="28" xfId="0" applyFont="1" applyBorder="1" applyAlignment="1" applyProtection="1">
      <alignment vertical="center"/>
      <protection locked="0"/>
    </xf>
    <xf numFmtId="0" fontId="8" fillId="0" borderId="3" xfId="0" applyFont="1" applyBorder="1" applyAlignment="1" applyProtection="1">
      <alignment vertical="center"/>
      <protection locked="0"/>
    </xf>
    <xf numFmtId="0" fontId="8" fillId="0" borderId="16" xfId="0" applyFont="1" applyBorder="1" applyAlignment="1" applyProtection="1">
      <alignment vertical="center"/>
      <protection locked="0"/>
    </xf>
    <xf numFmtId="0" fontId="7" fillId="4" borderId="47" xfId="0" applyFont="1" applyFill="1" applyBorder="1" applyAlignment="1" applyProtection="1">
      <alignment vertical="center"/>
      <protection locked="0"/>
    </xf>
    <xf numFmtId="0" fontId="7" fillId="4" borderId="12" xfId="0" applyFont="1" applyFill="1" applyBorder="1" applyAlignment="1" applyProtection="1">
      <alignment vertical="center"/>
      <protection locked="0"/>
    </xf>
    <xf numFmtId="0" fontId="8" fillId="0" borderId="5" xfId="0" applyFont="1" applyBorder="1" applyAlignment="1" applyProtection="1">
      <alignment vertical="center"/>
      <protection locked="0"/>
    </xf>
    <xf numFmtId="0" fontId="8" fillId="0" borderId="1" xfId="0" applyFont="1" applyBorder="1" applyAlignment="1" applyProtection="1">
      <alignment vertical="center"/>
      <protection locked="0"/>
    </xf>
    <xf numFmtId="9" fontId="18" fillId="8" borderId="23" xfId="5" applyFont="1" applyFill="1" applyBorder="1" applyAlignment="1" applyProtection="1">
      <alignment horizontal="center" vertical="center"/>
    </xf>
    <xf numFmtId="1" fontId="7" fillId="0" borderId="0" xfId="0" applyNumberFormat="1" applyFont="1" applyAlignment="1" applyProtection="1">
      <alignment horizontal="center" vertical="center"/>
      <protection locked="0"/>
    </xf>
    <xf numFmtId="0" fontId="0" fillId="0" borderId="0" xfId="0" applyAlignment="1" applyProtection="1">
      <alignment horizontal="center" vertical="center"/>
      <protection locked="0"/>
    </xf>
    <xf numFmtId="0" fontId="27" fillId="0" borderId="0" xfId="0" applyFont="1" applyProtection="1">
      <protection locked="0"/>
    </xf>
    <xf numFmtId="0" fontId="6" fillId="0" borderId="0" xfId="0" applyFont="1" applyAlignment="1">
      <alignment vertical="center"/>
    </xf>
    <xf numFmtId="0" fontId="0" fillId="0" borderId="0" xfId="0" applyAlignment="1">
      <alignment vertical="center"/>
    </xf>
    <xf numFmtId="0" fontId="18" fillId="0" borderId="0" xfId="3" applyFont="1"/>
    <xf numFmtId="0" fontId="17" fillId="0" borderId="0" xfId="3"/>
    <xf numFmtId="0" fontId="17" fillId="0" borderId="0" xfId="3" applyAlignment="1">
      <alignment vertical="center"/>
    </xf>
    <xf numFmtId="0" fontId="18" fillId="6" borderId="34" xfId="3" applyFont="1" applyFill="1" applyBorder="1" applyAlignment="1">
      <alignment horizontal="center" vertical="center" wrapText="1"/>
    </xf>
    <xf numFmtId="0" fontId="18" fillId="6" borderId="18" xfId="3" applyFont="1" applyFill="1" applyBorder="1" applyAlignment="1">
      <alignment horizontal="center" vertical="center" wrapText="1"/>
    </xf>
    <xf numFmtId="0" fontId="19" fillId="0" borderId="0" xfId="3" applyFont="1"/>
    <xf numFmtId="0" fontId="19" fillId="0" borderId="0" xfId="4" applyFont="1" applyProtection="1"/>
    <xf numFmtId="0" fontId="37" fillId="0" borderId="0" xfId="3" applyFont="1"/>
    <xf numFmtId="0" fontId="37" fillId="0" borderId="0" xfId="3" applyFont="1" applyAlignment="1">
      <alignment vertical="center"/>
    </xf>
    <xf numFmtId="0" fontId="23" fillId="0" borderId="0" xfId="6" applyFont="1"/>
    <xf numFmtId="0" fontId="29" fillId="0" borderId="11" xfId="0" applyFont="1" applyBorder="1" applyAlignment="1">
      <alignment horizontal="center" vertical="center"/>
    </xf>
    <xf numFmtId="0" fontId="25" fillId="0" borderId="0" xfId="6" applyFont="1" applyAlignment="1">
      <alignment wrapText="1"/>
    </xf>
    <xf numFmtId="0" fontId="29" fillId="3" borderId="47" xfId="0" applyFont="1" applyFill="1" applyBorder="1" applyAlignment="1">
      <alignment horizontal="center" vertical="center"/>
    </xf>
    <xf numFmtId="0" fontId="29" fillId="3" borderId="12" xfId="0" applyFont="1" applyFill="1" applyBorder="1" applyAlignment="1">
      <alignment horizontal="center" vertical="center"/>
    </xf>
    <xf numFmtId="0" fontId="29" fillId="5" borderId="12" xfId="0" applyFont="1" applyFill="1" applyBorder="1" applyAlignment="1">
      <alignment horizontal="center" vertical="center"/>
    </xf>
    <xf numFmtId="0" fontId="29" fillId="6" borderId="12" xfId="0" applyFont="1" applyFill="1" applyBorder="1" applyAlignment="1">
      <alignment horizontal="center" vertical="center"/>
    </xf>
    <xf numFmtId="0" fontId="29" fillId="6" borderId="17" xfId="0" applyFont="1" applyFill="1" applyBorder="1" applyAlignment="1">
      <alignment horizontal="center" vertical="center"/>
    </xf>
    <xf numFmtId="0" fontId="24" fillId="14" borderId="2" xfId="6" applyFont="1" applyFill="1" applyBorder="1" applyAlignment="1">
      <alignment horizontal="center" vertical="center" wrapText="1"/>
    </xf>
    <xf numFmtId="0" fontId="24" fillId="14" borderId="1" xfId="6" applyFont="1" applyFill="1" applyBorder="1" applyAlignment="1">
      <alignment horizontal="center" vertical="center" wrapText="1"/>
    </xf>
    <xf numFmtId="0" fontId="25" fillId="0" borderId="0" xfId="6" applyFont="1"/>
    <xf numFmtId="1" fontId="25" fillId="0" borderId="0" xfId="6" applyNumberFormat="1" applyFont="1" applyAlignment="1">
      <alignment vertical="center"/>
    </xf>
    <xf numFmtId="0" fontId="25" fillId="0" borderId="0" xfId="6" applyFont="1" applyAlignment="1">
      <alignment horizontal="center" vertical="center"/>
    </xf>
    <xf numFmtId="0" fontId="24" fillId="0" borderId="0" xfId="6" applyFont="1" applyAlignment="1">
      <alignment horizontal="center" vertical="center" wrapText="1"/>
    </xf>
    <xf numFmtId="0" fontId="27" fillId="0" borderId="0" xfId="7" applyNumberFormat="1" applyFont="1" applyFill="1" applyBorder="1" applyAlignment="1" applyProtection="1">
      <alignment horizontal="center" vertical="center"/>
    </xf>
    <xf numFmtId="0" fontId="8" fillId="0" borderId="0" xfId="0" applyFont="1" applyAlignment="1">
      <alignment vertical="center"/>
    </xf>
    <xf numFmtId="0" fontId="11" fillId="17" borderId="9" xfId="0" applyFont="1" applyFill="1" applyBorder="1" applyAlignment="1">
      <alignment horizontal="center" vertical="center" wrapText="1"/>
    </xf>
    <xf numFmtId="0" fontId="8" fillId="2" borderId="42"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0" borderId="0" xfId="0" applyFont="1" applyAlignment="1">
      <alignment vertical="center" wrapText="1"/>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35" fillId="6" borderId="42" xfId="0" applyFont="1" applyFill="1" applyBorder="1" applyAlignment="1">
      <alignment horizontal="center" vertical="center" wrapText="1"/>
    </xf>
    <xf numFmtId="0" fontId="35" fillId="6" borderId="49" xfId="0" applyFont="1" applyFill="1" applyBorder="1" applyAlignment="1">
      <alignment horizontal="center" vertical="center" wrapText="1"/>
    </xf>
    <xf numFmtId="0" fontId="35" fillId="6" borderId="50" xfId="0" applyFont="1" applyFill="1" applyBorder="1" applyAlignment="1">
      <alignment horizontal="center" vertical="center" wrapText="1"/>
    </xf>
    <xf numFmtId="0" fontId="40" fillId="6" borderId="9" xfId="0" applyFont="1" applyFill="1" applyBorder="1" applyAlignment="1">
      <alignment horizontal="center" vertical="center"/>
    </xf>
    <xf numFmtId="1" fontId="27" fillId="16" borderId="37" xfId="7" applyNumberFormat="1" applyFont="1" applyFill="1" applyBorder="1" applyAlignment="1" applyProtection="1">
      <alignment horizontal="center" vertical="center"/>
    </xf>
    <xf numFmtId="0" fontId="25" fillId="10" borderId="18" xfId="6" applyFont="1" applyFill="1" applyBorder="1" applyAlignment="1">
      <alignment horizontal="center"/>
    </xf>
    <xf numFmtId="1" fontId="25" fillId="10" borderId="20" xfId="6" applyNumberFormat="1" applyFont="1" applyFill="1" applyBorder="1" applyAlignment="1">
      <alignment horizontal="center" vertical="center"/>
    </xf>
    <xf numFmtId="9" fontId="24" fillId="4" borderId="34" xfId="7" applyFont="1" applyFill="1" applyBorder="1" applyAlignment="1" applyProtection="1">
      <alignment horizontal="center" vertical="center"/>
      <protection locked="0"/>
    </xf>
    <xf numFmtId="0" fontId="25" fillId="10" borderId="18" xfId="6" applyFont="1" applyFill="1" applyBorder="1"/>
    <xf numFmtId="9" fontId="24" fillId="4" borderId="61" xfId="7" applyFont="1" applyFill="1" applyBorder="1" applyAlignment="1" applyProtection="1">
      <alignment horizontal="center" vertical="center"/>
      <protection locked="0"/>
    </xf>
    <xf numFmtId="0" fontId="7" fillId="21" borderId="8" xfId="0" applyFont="1" applyFill="1" applyBorder="1" applyAlignment="1">
      <alignment horizontal="center" vertical="center" wrapText="1"/>
    </xf>
    <xf numFmtId="0" fontId="7" fillId="10" borderId="15" xfId="0" applyFont="1" applyFill="1" applyBorder="1" applyAlignment="1" applyProtection="1">
      <alignment horizontal="center" vertical="center" wrapText="1"/>
      <protection locked="0"/>
    </xf>
    <xf numFmtId="0" fontId="7" fillId="17" borderId="9" xfId="0" applyFont="1" applyFill="1" applyBorder="1" applyAlignment="1">
      <alignment horizontal="left" vertical="center" wrapText="1"/>
    </xf>
    <xf numFmtId="0" fontId="7" fillId="10" borderId="13" xfId="0" applyFont="1" applyFill="1" applyBorder="1" applyAlignment="1" applyProtection="1">
      <alignment horizontal="center" vertical="center" wrapText="1"/>
      <protection locked="0"/>
    </xf>
    <xf numFmtId="0" fontId="25" fillId="15" borderId="11" xfId="6" applyFont="1" applyFill="1" applyBorder="1" applyAlignment="1">
      <alignment horizontal="center" vertical="center"/>
    </xf>
    <xf numFmtId="0" fontId="25" fillId="15" borderId="62" xfId="6" applyFont="1" applyFill="1" applyBorder="1" applyAlignment="1">
      <alignment horizontal="center" vertical="center"/>
    </xf>
    <xf numFmtId="0" fontId="25" fillId="15" borderId="6" xfId="6" applyFont="1" applyFill="1" applyBorder="1" applyAlignment="1">
      <alignment horizontal="center" vertical="center" wrapText="1"/>
    </xf>
    <xf numFmtId="1" fontId="25" fillId="10" borderId="6" xfId="6" applyNumberFormat="1" applyFont="1" applyFill="1" applyBorder="1" applyAlignment="1">
      <alignment horizontal="center" vertical="center"/>
    </xf>
    <xf numFmtId="0" fontId="7" fillId="10" borderId="48" xfId="0" applyFont="1" applyFill="1" applyBorder="1" applyAlignment="1">
      <alignment horizontal="center" vertical="center" wrapText="1"/>
    </xf>
    <xf numFmtId="0" fontId="7" fillId="10" borderId="26" xfId="0" applyFont="1" applyFill="1" applyBorder="1" applyAlignment="1">
      <alignment horizontal="center" vertical="center" wrapText="1"/>
    </xf>
    <xf numFmtId="0" fontId="7" fillId="10" borderId="63" xfId="0" applyFont="1" applyFill="1" applyBorder="1" applyAlignment="1">
      <alignment horizontal="center" vertical="center" wrapText="1"/>
    </xf>
    <xf numFmtId="0" fontId="7" fillId="10" borderId="64" xfId="0" applyFont="1" applyFill="1" applyBorder="1" applyAlignment="1">
      <alignment horizontal="center" vertical="center" wrapText="1"/>
    </xf>
    <xf numFmtId="0" fontId="7" fillId="10" borderId="62" xfId="0" applyFont="1" applyFill="1" applyBorder="1" applyAlignment="1">
      <alignment horizontal="center" vertical="center" wrapText="1"/>
    </xf>
    <xf numFmtId="0" fontId="7" fillId="10" borderId="36" xfId="0" applyFont="1" applyFill="1" applyBorder="1" applyAlignment="1">
      <alignment horizontal="center" vertical="center" wrapText="1"/>
    </xf>
    <xf numFmtId="0" fontId="7" fillId="10" borderId="65" xfId="0" applyFont="1" applyFill="1" applyBorder="1" applyAlignment="1">
      <alignment horizontal="center" vertical="center" wrapText="1"/>
    </xf>
    <xf numFmtId="0" fontId="7" fillId="10" borderId="60" xfId="0" applyFont="1" applyFill="1" applyBorder="1" applyAlignment="1">
      <alignment horizontal="center" vertical="center" wrapText="1"/>
    </xf>
    <xf numFmtId="0" fontId="8" fillId="0" borderId="7" xfId="0" applyFont="1" applyBorder="1" applyAlignment="1" applyProtection="1">
      <alignment vertical="center"/>
      <protection locked="0"/>
    </xf>
    <xf numFmtId="0" fontId="8" fillId="0" borderId="30" xfId="0" applyFont="1" applyBorder="1" applyAlignment="1" applyProtection="1">
      <alignment vertical="center"/>
      <protection locked="0"/>
    </xf>
    <xf numFmtId="0" fontId="8" fillId="0" borderId="19" xfId="0" applyFont="1" applyBorder="1" applyAlignment="1" applyProtection="1">
      <alignment vertical="center"/>
      <protection locked="0"/>
    </xf>
    <xf numFmtId="1" fontId="35" fillId="6" borderId="13" xfId="4" applyNumberFormat="1" applyFont="1" applyFill="1" applyBorder="1" applyAlignment="1" applyProtection="1">
      <alignment horizontal="center" vertical="center"/>
    </xf>
    <xf numFmtId="1" fontId="35" fillId="6" borderId="14" xfId="4" applyNumberFormat="1" applyFont="1" applyFill="1" applyBorder="1" applyAlignment="1" applyProtection="1">
      <alignment horizontal="center" vertical="center"/>
    </xf>
    <xf numFmtId="1" fontId="35" fillId="6" borderId="15" xfId="4" applyNumberFormat="1" applyFont="1" applyFill="1" applyBorder="1" applyAlignment="1" applyProtection="1">
      <alignment horizontal="center" vertical="center"/>
    </xf>
    <xf numFmtId="0" fontId="36" fillId="6" borderId="6" xfId="4" applyFont="1" applyFill="1" applyBorder="1" applyAlignment="1" applyProtection="1">
      <alignment vertical="center" wrapText="1"/>
    </xf>
    <xf numFmtId="0" fontId="35" fillId="6" borderId="14" xfId="3" applyFont="1" applyFill="1" applyBorder="1" applyAlignment="1">
      <alignment horizontal="center" vertical="center" wrapText="1"/>
    </xf>
    <xf numFmtId="0" fontId="35" fillId="6" borderId="54" xfId="3" applyFont="1" applyFill="1" applyBorder="1" applyAlignment="1">
      <alignment horizontal="center" vertical="center" wrapText="1"/>
    </xf>
    <xf numFmtId="0" fontId="35" fillId="6" borderId="15" xfId="3" applyFont="1" applyFill="1" applyBorder="1" applyAlignment="1">
      <alignment horizontal="center" vertical="center" wrapText="1"/>
    </xf>
    <xf numFmtId="0" fontId="36" fillId="5" borderId="6" xfId="4" applyFont="1" applyFill="1" applyBorder="1" applyAlignment="1" applyProtection="1">
      <alignment vertical="center" wrapText="1"/>
    </xf>
    <xf numFmtId="0" fontId="38" fillId="14" borderId="9" xfId="0" applyFont="1" applyFill="1" applyBorder="1"/>
    <xf numFmtId="0" fontId="38" fillId="14" borderId="22" xfId="0" applyFont="1" applyFill="1" applyBorder="1"/>
    <xf numFmtId="0" fontId="18" fillId="6" borderId="37" xfId="3" applyFont="1" applyFill="1" applyBorder="1" applyAlignment="1">
      <alignment horizontal="center" vertical="center" wrapText="1"/>
    </xf>
    <xf numFmtId="0" fontId="36" fillId="22" borderId="43" xfId="4" applyFont="1" applyFill="1" applyBorder="1" applyAlignment="1" applyProtection="1">
      <alignment horizontal="left" vertical="center"/>
    </xf>
    <xf numFmtId="0" fontId="35" fillId="6" borderId="60" xfId="3" applyFont="1" applyFill="1" applyBorder="1" applyAlignment="1">
      <alignment horizontal="center" vertical="center" wrapText="1"/>
    </xf>
    <xf numFmtId="0" fontId="35" fillId="6" borderId="63" xfId="3" applyFont="1" applyFill="1" applyBorder="1" applyAlignment="1">
      <alignment horizontal="center" vertical="center" wrapText="1"/>
    </xf>
    <xf numFmtId="0" fontId="18" fillId="8" borderId="31" xfId="4" applyFont="1" applyFill="1" applyBorder="1" applyAlignment="1" applyProtection="1">
      <alignment vertical="center"/>
    </xf>
    <xf numFmtId="0" fontId="18" fillId="8" borderId="2" xfId="4" applyFont="1" applyFill="1" applyBorder="1" applyAlignment="1" applyProtection="1">
      <alignment horizontal="center" vertical="center"/>
    </xf>
    <xf numFmtId="0" fontId="33" fillId="9" borderId="13" xfId="4" applyFont="1" applyFill="1" applyBorder="1" applyAlignment="1" applyProtection="1">
      <alignment vertical="center"/>
    </xf>
    <xf numFmtId="0" fontId="32" fillId="5" borderId="47" xfId="0" applyFont="1" applyFill="1" applyBorder="1" applyAlignment="1">
      <alignment vertical="center" wrapText="1"/>
    </xf>
    <xf numFmtId="0" fontId="32" fillId="5" borderId="67" xfId="0" applyFont="1" applyFill="1" applyBorder="1" applyAlignment="1">
      <alignment vertical="center" wrapText="1"/>
    </xf>
    <xf numFmtId="1" fontId="36" fillId="6" borderId="34" xfId="3" applyNumberFormat="1" applyFont="1" applyFill="1" applyBorder="1" applyAlignment="1">
      <alignment horizontal="center" vertical="center"/>
    </xf>
    <xf numFmtId="1" fontId="36" fillId="6" borderId="37" xfId="3" applyNumberFormat="1" applyFont="1" applyFill="1" applyBorder="1" applyAlignment="1">
      <alignment horizontal="center" vertical="center"/>
    </xf>
    <xf numFmtId="1" fontId="36" fillId="6" borderId="18" xfId="3" applyNumberFormat="1" applyFont="1" applyFill="1" applyBorder="1" applyAlignment="1">
      <alignment horizontal="center" vertical="center"/>
    </xf>
    <xf numFmtId="1" fontId="36" fillId="6" borderId="30" xfId="3" applyNumberFormat="1" applyFont="1" applyFill="1" applyBorder="1" applyAlignment="1">
      <alignment horizontal="center" vertical="center"/>
    </xf>
    <xf numFmtId="1" fontId="36" fillId="6" borderId="1" xfId="3" applyNumberFormat="1" applyFont="1" applyFill="1" applyBorder="1" applyAlignment="1">
      <alignment horizontal="center" vertical="center"/>
    </xf>
    <xf numFmtId="1" fontId="36" fillId="6" borderId="29" xfId="3" applyNumberFormat="1" applyFont="1" applyFill="1" applyBorder="1" applyAlignment="1">
      <alignment horizontal="center" vertical="center"/>
    </xf>
    <xf numFmtId="1" fontId="36" fillId="6" borderId="19" xfId="3" applyNumberFormat="1" applyFont="1" applyFill="1" applyBorder="1" applyAlignment="1">
      <alignment horizontal="center" vertical="center"/>
    </xf>
    <xf numFmtId="1" fontId="36" fillId="6" borderId="7" xfId="3" applyNumberFormat="1" applyFont="1" applyFill="1" applyBorder="1" applyAlignment="1">
      <alignment horizontal="center" vertical="center"/>
    </xf>
    <xf numFmtId="1" fontId="36" fillId="6" borderId="20" xfId="3" applyNumberFormat="1" applyFont="1" applyFill="1" applyBorder="1" applyAlignment="1">
      <alignment horizontal="center" vertical="center"/>
    </xf>
    <xf numFmtId="0" fontId="36" fillId="5" borderId="9" xfId="4" applyFont="1" applyFill="1" applyBorder="1" applyAlignment="1" applyProtection="1">
      <alignment vertical="center"/>
    </xf>
    <xf numFmtId="0" fontId="9" fillId="4" borderId="42" xfId="0" applyFont="1" applyFill="1" applyBorder="1" applyAlignment="1" applyProtection="1">
      <alignment horizontal="left" vertical="center" wrapText="1"/>
      <protection locked="0"/>
    </xf>
    <xf numFmtId="0" fontId="9" fillId="4" borderId="59" xfId="0" applyFont="1" applyFill="1" applyBorder="1" applyAlignment="1" applyProtection="1">
      <alignment horizontal="left" vertical="center" wrapText="1"/>
      <protection locked="0"/>
    </xf>
    <xf numFmtId="0" fontId="9" fillId="4" borderId="39" xfId="0" applyFont="1" applyFill="1" applyBorder="1" applyAlignment="1" applyProtection="1">
      <alignment horizontal="left" vertical="center" wrapText="1"/>
      <protection locked="0"/>
    </xf>
    <xf numFmtId="0" fontId="45" fillId="25" borderId="0" xfId="0" applyFont="1" applyFill="1" applyAlignment="1">
      <alignment vertical="center"/>
    </xf>
    <xf numFmtId="1" fontId="40" fillId="0" borderId="1" xfId="0" applyNumberFormat="1" applyFont="1" applyBorder="1" applyAlignment="1">
      <alignment horizontal="center" vertical="center"/>
    </xf>
    <xf numFmtId="1" fontId="40" fillId="0" borderId="3" xfId="0" applyNumberFormat="1" applyFont="1" applyBorder="1" applyAlignment="1">
      <alignment horizontal="center" vertical="center"/>
    </xf>
    <xf numFmtId="1" fontId="40" fillId="0" borderId="7" xfId="0" applyNumberFormat="1" applyFont="1" applyBorder="1" applyAlignment="1">
      <alignment horizontal="center" vertical="center"/>
    </xf>
    <xf numFmtId="0" fontId="40" fillId="6" borderId="13" xfId="0" applyFont="1" applyFill="1" applyBorder="1" applyAlignment="1">
      <alignment horizontal="center" vertical="center" wrapText="1"/>
    </xf>
    <xf numFmtId="0" fontId="40" fillId="6" borderId="14" xfId="0" applyFont="1" applyFill="1" applyBorder="1" applyAlignment="1">
      <alignment horizontal="center" vertical="center"/>
    </xf>
    <xf numFmtId="0" fontId="40" fillId="24" borderId="15" xfId="0" applyFont="1" applyFill="1" applyBorder="1" applyAlignment="1">
      <alignment horizontal="center" vertical="center" wrapText="1"/>
    </xf>
    <xf numFmtId="1" fontId="40" fillId="18" borderId="16" xfId="0" applyNumberFormat="1" applyFont="1" applyFill="1" applyBorder="1" applyAlignment="1">
      <alignment horizontal="center" vertical="center"/>
    </xf>
    <xf numFmtId="1" fontId="40" fillId="0" borderId="28" xfId="0" applyNumberFormat="1" applyFont="1" applyBorder="1" applyAlignment="1">
      <alignment horizontal="center" vertical="center"/>
    </xf>
    <xf numFmtId="1" fontId="40" fillId="0" borderId="30" xfId="0" applyNumberFormat="1" applyFont="1" applyBorder="1" applyAlignment="1">
      <alignment horizontal="center" vertical="center"/>
    </xf>
    <xf numFmtId="1" fontId="40" fillId="0" borderId="19" xfId="0" applyNumberFormat="1" applyFont="1" applyBorder="1" applyAlignment="1">
      <alignment horizontal="center" vertical="center"/>
    </xf>
    <xf numFmtId="0" fontId="5" fillId="0" borderId="0" xfId="0" applyFont="1" applyAlignment="1">
      <alignment wrapText="1"/>
    </xf>
    <xf numFmtId="0" fontId="5" fillId="0" borderId="0" xfId="0" applyFont="1"/>
    <xf numFmtId="0" fontId="5" fillId="0" borderId="0" xfId="0" applyFont="1" applyAlignment="1">
      <alignment horizontal="center" wrapText="1"/>
    </xf>
    <xf numFmtId="0" fontId="0" fillId="2" borderId="0" xfId="0" applyFill="1"/>
    <xf numFmtId="0" fontId="5" fillId="2" borderId="0" xfId="0" applyFont="1" applyFill="1" applyAlignment="1">
      <alignment horizontal="left"/>
    </xf>
    <xf numFmtId="0" fontId="5" fillId="2" borderId="0" xfId="0" applyFont="1" applyFill="1" applyAlignment="1">
      <alignment horizontal="left" wrapText="1"/>
    </xf>
    <xf numFmtId="0" fontId="5" fillId="2" borderId="0" xfId="0" applyFont="1" applyFill="1"/>
    <xf numFmtId="1" fontId="35" fillId="23" borderId="66" xfId="4" applyNumberFormat="1" applyFont="1" applyFill="1" applyBorder="1" applyAlignment="1" applyProtection="1">
      <alignment horizontal="center" vertical="center"/>
    </xf>
    <xf numFmtId="1" fontId="35" fillId="23" borderId="55" xfId="4" applyNumberFormat="1" applyFont="1" applyFill="1" applyBorder="1" applyAlignment="1" applyProtection="1">
      <alignment horizontal="center" vertical="center"/>
    </xf>
    <xf numFmtId="0" fontId="11" fillId="17" borderId="43" xfId="0" applyFont="1" applyFill="1" applyBorder="1" applyAlignment="1">
      <alignment horizontal="center" vertical="center" wrapText="1"/>
    </xf>
    <xf numFmtId="0" fontId="8" fillId="0" borderId="85" xfId="0" applyFont="1" applyBorder="1" applyAlignment="1" applyProtection="1">
      <alignment vertical="center"/>
      <protection locked="0"/>
    </xf>
    <xf numFmtId="0" fontId="8" fillId="0" borderId="4" xfId="0" applyFont="1" applyBorder="1" applyAlignment="1" applyProtection="1">
      <alignment vertical="center"/>
      <protection locked="0"/>
    </xf>
    <xf numFmtId="0" fontId="8" fillId="0" borderId="86" xfId="0" applyFont="1" applyBorder="1" applyAlignment="1" applyProtection="1">
      <alignment vertical="center"/>
      <protection locked="0"/>
    </xf>
    <xf numFmtId="0" fontId="34" fillId="0" borderId="47" xfId="0" applyFont="1" applyBorder="1" applyAlignment="1" applyProtection="1">
      <alignment vertical="center"/>
      <protection locked="0"/>
    </xf>
    <xf numFmtId="0" fontId="34" fillId="0" borderId="87" xfId="0" applyFont="1" applyBorder="1" applyAlignment="1" applyProtection="1">
      <alignment vertical="center"/>
      <protection locked="0"/>
    </xf>
    <xf numFmtId="0" fontId="34" fillId="0" borderId="12" xfId="0" applyFont="1" applyBorder="1" applyAlignment="1" applyProtection="1">
      <alignment vertical="center"/>
      <protection locked="0"/>
    </xf>
    <xf numFmtId="0" fontId="34" fillId="0" borderId="17" xfId="0" applyFont="1" applyBorder="1" applyAlignment="1" applyProtection="1">
      <alignment vertical="center"/>
      <protection locked="0"/>
    </xf>
    <xf numFmtId="0" fontId="8" fillId="2" borderId="47" xfId="0" applyFont="1" applyFill="1" applyBorder="1" applyAlignment="1">
      <alignment horizontal="left" vertical="center" wrapText="1"/>
    </xf>
    <xf numFmtId="0" fontId="8" fillId="2" borderId="87" xfId="0" applyFont="1" applyFill="1" applyBorder="1" applyAlignment="1">
      <alignment horizontal="left" vertical="center" wrapText="1"/>
    </xf>
    <xf numFmtId="0" fontId="8" fillId="2" borderId="12" xfId="0" applyFont="1" applyFill="1" applyBorder="1" applyAlignment="1">
      <alignment horizontal="left" vertical="center" wrapText="1"/>
    </xf>
    <xf numFmtId="0" fontId="8" fillId="2" borderId="17" xfId="0" applyFont="1" applyFill="1" applyBorder="1" applyAlignment="1">
      <alignment horizontal="left" vertical="center" wrapText="1"/>
    </xf>
    <xf numFmtId="164" fontId="36" fillId="7" borderId="13" xfId="4" applyNumberFormat="1" applyFont="1" applyFill="1" applyBorder="1" applyAlignment="1" applyProtection="1">
      <alignment horizontal="center" vertical="center" wrapText="1"/>
      <protection locked="0"/>
    </xf>
    <xf numFmtId="164" fontId="36" fillId="7" borderId="14" xfId="4" applyNumberFormat="1" applyFont="1" applyFill="1" applyBorder="1" applyAlignment="1" applyProtection="1">
      <alignment horizontal="center" vertical="center" wrapText="1"/>
      <protection locked="0"/>
    </xf>
    <xf numFmtId="164" fontId="36" fillId="7" borderId="54" xfId="4" applyNumberFormat="1" applyFont="1" applyFill="1" applyBorder="1" applyAlignment="1" applyProtection="1">
      <alignment horizontal="center" vertical="center" wrapText="1"/>
      <protection locked="0"/>
    </xf>
    <xf numFmtId="164" fontId="36" fillId="7" borderId="15" xfId="4" applyNumberFormat="1" applyFont="1" applyFill="1" applyBorder="1" applyAlignment="1" applyProtection="1">
      <alignment horizontal="center" vertical="center" wrapText="1"/>
      <protection locked="0"/>
    </xf>
    <xf numFmtId="0" fontId="8" fillId="0" borderId="88" xfId="0" applyFont="1" applyBorder="1" applyAlignment="1" applyProtection="1">
      <alignment vertical="center"/>
      <protection locked="0"/>
    </xf>
    <xf numFmtId="0" fontId="8" fillId="0" borderId="89" xfId="0" applyFont="1" applyBorder="1" applyAlignment="1" applyProtection="1">
      <alignment vertical="center"/>
      <protection locked="0"/>
    </xf>
    <xf numFmtId="0" fontId="8" fillId="0" borderId="10" xfId="0" applyFont="1" applyBorder="1" applyAlignment="1" applyProtection="1">
      <alignment vertical="center"/>
      <protection locked="0"/>
    </xf>
    <xf numFmtId="0" fontId="8" fillId="0" borderId="90" xfId="0" applyFont="1" applyBorder="1" applyAlignment="1" applyProtection="1">
      <alignment vertical="center"/>
      <protection locked="0"/>
    </xf>
    <xf numFmtId="0" fontId="56" fillId="0" borderId="0" xfId="0" applyFont="1"/>
    <xf numFmtId="164" fontId="33" fillId="19" borderId="14" xfId="4" applyNumberFormat="1" applyFont="1" applyFill="1" applyBorder="1" applyAlignment="1" applyProtection="1">
      <alignment horizontal="center" vertical="center"/>
    </xf>
    <xf numFmtId="164" fontId="33" fillId="19" borderId="15" xfId="4" applyNumberFormat="1" applyFont="1" applyFill="1" applyBorder="1" applyAlignment="1" applyProtection="1">
      <alignment horizontal="center" vertical="center"/>
    </xf>
    <xf numFmtId="0" fontId="52" fillId="18" borderId="78" xfId="3" applyFont="1" applyFill="1" applyBorder="1" applyAlignment="1">
      <alignment horizontal="center" vertical="center" wrapText="1"/>
    </xf>
    <xf numFmtId="0" fontId="52" fillId="18" borderId="79" xfId="3" applyFont="1" applyFill="1" applyBorder="1" applyAlignment="1">
      <alignment horizontal="center" vertical="center" wrapText="1"/>
    </xf>
    <xf numFmtId="0" fontId="52" fillId="18" borderId="80" xfId="3" applyFont="1" applyFill="1" applyBorder="1" applyAlignment="1">
      <alignment horizontal="center" vertical="center" wrapText="1"/>
    </xf>
    <xf numFmtId="0" fontId="52" fillId="18" borderId="81" xfId="3" applyFont="1" applyFill="1" applyBorder="1" applyAlignment="1">
      <alignment horizontal="center" vertical="center" wrapText="1"/>
    </xf>
    <xf numFmtId="0" fontId="52" fillId="18" borderId="0" xfId="3" applyFont="1" applyFill="1" applyAlignment="1">
      <alignment horizontal="center" vertical="center" wrapText="1"/>
    </xf>
    <xf numFmtId="0" fontId="52" fillId="18" borderId="82" xfId="3" applyFont="1" applyFill="1" applyBorder="1" applyAlignment="1">
      <alignment horizontal="center" vertical="center" wrapText="1"/>
    </xf>
    <xf numFmtId="0" fontId="52" fillId="18" borderId="83" xfId="3" applyFont="1" applyFill="1" applyBorder="1" applyAlignment="1">
      <alignment horizontal="center" vertical="center" wrapText="1"/>
    </xf>
    <xf numFmtId="0" fontId="52" fillId="18" borderId="77" xfId="3" applyFont="1" applyFill="1" applyBorder="1" applyAlignment="1">
      <alignment horizontal="center" vertical="center" wrapText="1"/>
    </xf>
    <xf numFmtId="0" fontId="52" fillId="18" borderId="84" xfId="3" applyFont="1" applyFill="1" applyBorder="1" applyAlignment="1">
      <alignment horizontal="center" vertical="center" wrapText="1"/>
    </xf>
    <xf numFmtId="0" fontId="35" fillId="20" borderId="35" xfId="0" applyFont="1" applyFill="1" applyBorder="1" applyAlignment="1">
      <alignment horizontal="left" vertical="center" wrapText="1"/>
    </xf>
    <xf numFmtId="0" fontId="35" fillId="20" borderId="56" xfId="0" applyFont="1" applyFill="1" applyBorder="1" applyAlignment="1">
      <alignment horizontal="left" vertical="center" wrapText="1"/>
    </xf>
    <xf numFmtId="0" fontId="35" fillId="20" borderId="57" xfId="0" applyFont="1" applyFill="1" applyBorder="1" applyAlignment="1">
      <alignment horizontal="left" vertical="center" wrapText="1"/>
    </xf>
    <xf numFmtId="0" fontId="35" fillId="20" borderId="10" xfId="0" applyFont="1" applyFill="1" applyBorder="1" applyAlignment="1">
      <alignment horizontal="left" vertical="center" wrapText="1"/>
    </xf>
    <xf numFmtId="0" fontId="35" fillId="20" borderId="0" xfId="0" applyFont="1" applyFill="1" applyAlignment="1">
      <alignment horizontal="left" vertical="center" wrapText="1"/>
    </xf>
    <xf numFmtId="0" fontId="35" fillId="20" borderId="58" xfId="0" applyFont="1" applyFill="1" applyBorder="1" applyAlignment="1">
      <alignment horizontal="left" vertical="center" wrapText="1"/>
    </xf>
    <xf numFmtId="0" fontId="35" fillId="20" borderId="5" xfId="0" applyFont="1" applyFill="1" applyBorder="1" applyAlignment="1">
      <alignment horizontal="left" vertical="center" wrapText="1"/>
    </xf>
    <xf numFmtId="0" fontId="35" fillId="20" borderId="59" xfId="0" applyFont="1" applyFill="1" applyBorder="1" applyAlignment="1">
      <alignment horizontal="left" vertical="center" wrapText="1"/>
    </xf>
    <xf numFmtId="0" fontId="35" fillId="20" borderId="45" xfId="0" applyFont="1" applyFill="1" applyBorder="1" applyAlignment="1">
      <alignment horizontal="left" vertical="center" wrapText="1"/>
    </xf>
    <xf numFmtId="0" fontId="55" fillId="20" borderId="68" xfId="0" applyFont="1" applyFill="1" applyBorder="1" applyAlignment="1">
      <alignment horizontal="left"/>
    </xf>
    <xf numFmtId="0" fontId="57" fillId="26" borderId="35" xfId="0" applyFont="1" applyFill="1" applyBorder="1" applyAlignment="1">
      <alignment horizontal="center" vertical="center" wrapText="1"/>
    </xf>
    <xf numFmtId="0" fontId="57" fillId="26" borderId="56" xfId="0" applyFont="1" applyFill="1" applyBorder="1" applyAlignment="1">
      <alignment horizontal="center" vertical="center" wrapText="1"/>
    </xf>
    <xf numFmtId="0" fontId="57" fillId="26" borderId="57" xfId="0" applyFont="1" applyFill="1" applyBorder="1" applyAlignment="1">
      <alignment horizontal="center" vertical="center" wrapText="1"/>
    </xf>
    <xf numFmtId="0" fontId="57" fillId="26" borderId="5" xfId="0" applyFont="1" applyFill="1" applyBorder="1" applyAlignment="1">
      <alignment horizontal="center" vertical="center" wrapText="1"/>
    </xf>
    <xf numFmtId="0" fontId="57" fillId="26" borderId="59" xfId="0" applyFont="1" applyFill="1" applyBorder="1" applyAlignment="1">
      <alignment horizontal="center" vertical="center" wrapText="1"/>
    </xf>
    <xf numFmtId="0" fontId="57" fillId="26" borderId="45" xfId="0" applyFont="1" applyFill="1" applyBorder="1" applyAlignment="1">
      <alignment horizontal="center" vertical="center" wrapText="1"/>
    </xf>
    <xf numFmtId="0" fontId="5" fillId="20" borderId="69" xfId="0" applyFont="1" applyFill="1" applyBorder="1" applyAlignment="1">
      <alignment horizontal="left"/>
    </xf>
    <xf numFmtId="0" fontId="5" fillId="20" borderId="69" xfId="0" applyFont="1" applyFill="1" applyBorder="1" applyAlignment="1">
      <alignment horizontal="left" wrapText="1"/>
    </xf>
    <xf numFmtId="0" fontId="5" fillId="20" borderId="1" xfId="0" applyFont="1" applyFill="1" applyBorder="1" applyAlignment="1">
      <alignment horizontal="left" vertical="center" wrapText="1"/>
    </xf>
    <xf numFmtId="0" fontId="59" fillId="26" borderId="1" xfId="9" applyFont="1" applyFill="1" applyBorder="1" applyAlignment="1" applyProtection="1">
      <alignment horizontal="center" vertical="center" wrapText="1"/>
      <protection locked="0"/>
    </xf>
    <xf numFmtId="0" fontId="5" fillId="20" borderId="69" xfId="9" applyFont="1" applyFill="1" applyBorder="1" applyAlignment="1">
      <alignment horizontal="left" wrapText="1"/>
    </xf>
    <xf numFmtId="0" fontId="5" fillId="20" borderId="70" xfId="9" applyFont="1" applyFill="1" applyBorder="1" applyAlignment="1">
      <alignment horizontal="left" wrapText="1"/>
    </xf>
    <xf numFmtId="0" fontId="5" fillId="20" borderId="70" xfId="0" applyFont="1" applyFill="1" applyBorder="1" applyAlignment="1">
      <alignment horizontal="left"/>
    </xf>
    <xf numFmtId="0" fontId="5" fillId="20" borderId="74" xfId="9" applyFont="1" applyFill="1" applyBorder="1" applyAlignment="1">
      <alignment horizontal="left"/>
    </xf>
    <xf numFmtId="0" fontId="5" fillId="20" borderId="75" xfId="9" applyFont="1" applyFill="1" applyBorder="1" applyAlignment="1">
      <alignment horizontal="left"/>
    </xf>
    <xf numFmtId="0" fontId="5" fillId="20" borderId="76" xfId="9" applyFont="1" applyFill="1" applyBorder="1" applyAlignment="1">
      <alignment horizontal="left"/>
    </xf>
    <xf numFmtId="0" fontId="5" fillId="20" borderId="71" xfId="0" applyFont="1" applyFill="1" applyBorder="1" applyAlignment="1">
      <alignment horizontal="left"/>
    </xf>
    <xf numFmtId="0" fontId="5" fillId="20" borderId="72" xfId="0" applyFont="1" applyFill="1" applyBorder="1" applyAlignment="1">
      <alignment horizontal="left"/>
    </xf>
    <xf numFmtId="0" fontId="5" fillId="20" borderId="73" xfId="0" applyFont="1" applyFill="1" applyBorder="1" applyAlignment="1">
      <alignment horizontal="left"/>
    </xf>
    <xf numFmtId="0" fontId="32" fillId="20" borderId="25" xfId="0" applyFont="1" applyFill="1" applyBorder="1" applyAlignment="1" applyProtection="1">
      <alignment horizontal="left" vertical="center" wrapText="1"/>
      <protection locked="0"/>
    </xf>
    <xf numFmtId="0" fontId="32" fillId="20" borderId="22" xfId="0" applyFont="1" applyFill="1" applyBorder="1" applyAlignment="1" applyProtection="1">
      <alignment horizontal="left" vertical="center" wrapText="1"/>
      <protection locked="0"/>
    </xf>
    <xf numFmtId="0" fontId="32" fillId="20" borderId="26" xfId="0" applyFont="1" applyFill="1" applyBorder="1" applyAlignment="1" applyProtection="1">
      <alignment horizontal="left" vertical="center" wrapText="1"/>
      <protection locked="0"/>
    </xf>
    <xf numFmtId="0" fontId="32" fillId="20" borderId="24" xfId="0" applyFont="1" applyFill="1" applyBorder="1" applyAlignment="1" applyProtection="1">
      <alignment horizontal="left" vertical="center" wrapText="1"/>
      <protection locked="0"/>
    </xf>
    <xf numFmtId="0" fontId="32" fillId="20" borderId="0" xfId="0" applyFont="1" applyFill="1" applyAlignment="1" applyProtection="1">
      <alignment horizontal="left" vertical="center" wrapText="1"/>
      <protection locked="0"/>
    </xf>
    <xf numFmtId="0" fontId="32" fillId="20" borderId="27" xfId="0" applyFont="1" applyFill="1" applyBorder="1" applyAlignment="1" applyProtection="1">
      <alignment horizontal="left" vertical="center" wrapText="1"/>
      <protection locked="0"/>
    </xf>
    <xf numFmtId="0" fontId="32" fillId="20" borderId="43" xfId="0" applyFont="1" applyFill="1" applyBorder="1" applyAlignment="1" applyProtection="1">
      <alignment horizontal="left" vertical="center" wrapText="1"/>
      <protection locked="0"/>
    </xf>
    <xf numFmtId="0" fontId="32" fillId="20" borderId="46" xfId="0" applyFont="1" applyFill="1" applyBorder="1" applyAlignment="1" applyProtection="1">
      <alignment horizontal="left" vertical="center" wrapText="1"/>
      <protection locked="0"/>
    </xf>
    <xf numFmtId="0" fontId="32" fillId="20" borderId="40" xfId="0" applyFont="1" applyFill="1" applyBorder="1" applyAlignment="1" applyProtection="1">
      <alignment horizontal="left" vertical="center" wrapText="1"/>
      <protection locked="0"/>
    </xf>
    <xf numFmtId="0" fontId="29" fillId="0" borderId="9" xfId="0" applyFont="1" applyBorder="1" applyAlignment="1">
      <alignment horizontal="center" vertical="center"/>
    </xf>
    <xf numFmtId="0" fontId="29" fillId="0" borderId="21" xfId="0" applyFont="1" applyBorder="1" applyAlignment="1">
      <alignment horizontal="center" vertical="center"/>
    </xf>
    <xf numFmtId="0" fontId="29" fillId="0" borderId="8" xfId="0" applyFont="1" applyBorder="1" applyAlignment="1">
      <alignment horizontal="center" vertical="center"/>
    </xf>
    <xf numFmtId="0" fontId="29" fillId="3" borderId="41" xfId="0" applyFont="1" applyFill="1" applyBorder="1" applyAlignment="1" applyProtection="1">
      <alignment horizontal="center" vertical="center" wrapText="1"/>
      <protection locked="0"/>
    </xf>
    <xf numFmtId="0" fontId="29" fillId="3" borderId="44" xfId="0" applyFont="1" applyFill="1" applyBorder="1" applyAlignment="1" applyProtection="1">
      <alignment horizontal="center" vertical="center" wrapText="1"/>
      <protection locked="0"/>
    </xf>
    <xf numFmtId="0" fontId="29" fillId="3" borderId="38" xfId="0" applyFont="1" applyFill="1" applyBorder="1" applyAlignment="1" applyProtection="1">
      <alignment horizontal="center" vertical="center" wrapText="1"/>
      <protection locked="0"/>
    </xf>
    <xf numFmtId="0" fontId="29" fillId="3" borderId="49" xfId="0" applyFont="1" applyFill="1" applyBorder="1" applyAlignment="1" applyProtection="1">
      <alignment horizontal="center" vertical="center" wrapText="1"/>
      <protection locked="0"/>
    </xf>
    <xf numFmtId="0" fontId="29" fillId="3" borderId="32" xfId="0" applyFont="1" applyFill="1" applyBorder="1" applyAlignment="1" applyProtection="1">
      <alignment horizontal="center" vertical="center" wrapText="1"/>
      <protection locked="0"/>
    </xf>
    <xf numFmtId="0" fontId="29" fillId="3" borderId="52" xfId="0" applyFont="1" applyFill="1" applyBorder="1" applyAlignment="1" applyProtection="1">
      <alignment horizontal="center" vertical="center" wrapText="1"/>
      <protection locked="0"/>
    </xf>
    <xf numFmtId="0" fontId="29" fillId="5" borderId="49" xfId="0" applyFont="1" applyFill="1" applyBorder="1" applyAlignment="1" applyProtection="1">
      <alignment horizontal="center" vertical="center" wrapText="1"/>
      <protection locked="0"/>
    </xf>
    <xf numFmtId="0" fontId="29" fillId="5" borderId="32" xfId="0" applyFont="1" applyFill="1" applyBorder="1" applyAlignment="1" applyProtection="1">
      <alignment horizontal="center" vertical="center" wrapText="1"/>
      <protection locked="0"/>
    </xf>
    <xf numFmtId="0" fontId="29" fillId="5" borderId="52" xfId="0" applyFont="1" applyFill="1" applyBorder="1" applyAlignment="1" applyProtection="1">
      <alignment horizontal="center" vertical="center" wrapText="1"/>
      <protection locked="0"/>
    </xf>
    <xf numFmtId="0" fontId="29" fillId="6" borderId="49" xfId="0" applyFont="1" applyFill="1" applyBorder="1" applyAlignment="1" applyProtection="1">
      <alignment horizontal="center" vertical="center" wrapText="1"/>
      <protection locked="0"/>
    </xf>
    <xf numFmtId="0" fontId="29" fillId="6" borderId="32" xfId="0" applyFont="1" applyFill="1" applyBorder="1" applyAlignment="1" applyProtection="1">
      <alignment horizontal="center" vertical="center" wrapText="1"/>
      <protection locked="0"/>
    </xf>
    <xf numFmtId="0" fontId="29" fillId="6" borderId="52" xfId="0" applyFont="1" applyFill="1" applyBorder="1" applyAlignment="1" applyProtection="1">
      <alignment horizontal="center" vertical="center" wrapText="1"/>
      <protection locked="0"/>
    </xf>
    <xf numFmtId="0" fontId="29" fillId="6" borderId="50" xfId="0" applyFont="1" applyFill="1" applyBorder="1" applyAlignment="1" applyProtection="1">
      <alignment horizontal="center" vertical="center" wrapText="1"/>
      <protection locked="0"/>
    </xf>
    <xf numFmtId="0" fontId="29" fillId="6" borderId="51" xfId="0" applyFont="1" applyFill="1" applyBorder="1" applyAlignment="1" applyProtection="1">
      <alignment horizontal="center" vertical="center" wrapText="1"/>
      <protection locked="0"/>
    </xf>
    <xf numFmtId="0" fontId="29" fillId="6" borderId="53" xfId="0" applyFont="1" applyFill="1" applyBorder="1" applyAlignment="1" applyProtection="1">
      <alignment horizontal="center" vertical="center" wrapText="1"/>
      <protection locked="0"/>
    </xf>
    <xf numFmtId="0" fontId="43" fillId="20" borderId="25" xfId="6" applyFont="1" applyFill="1" applyBorder="1" applyAlignment="1" applyProtection="1">
      <alignment horizontal="left" vertical="center" wrapText="1"/>
      <protection locked="0"/>
    </xf>
    <xf numFmtId="0" fontId="43" fillId="20" borderId="22" xfId="6" applyFont="1" applyFill="1" applyBorder="1" applyAlignment="1" applyProtection="1">
      <alignment horizontal="left" vertical="center" wrapText="1"/>
      <protection locked="0"/>
    </xf>
    <xf numFmtId="0" fontId="43" fillId="20" borderId="26" xfId="6" applyFont="1" applyFill="1" applyBorder="1" applyAlignment="1" applyProtection="1">
      <alignment horizontal="left" vertical="center" wrapText="1"/>
      <protection locked="0"/>
    </xf>
    <xf numFmtId="0" fontId="43" fillId="20" borderId="24" xfId="6" applyFont="1" applyFill="1" applyBorder="1" applyAlignment="1" applyProtection="1">
      <alignment horizontal="left" vertical="center" wrapText="1"/>
      <protection locked="0"/>
    </xf>
    <xf numFmtId="0" fontId="43" fillId="20" borderId="0" xfId="6" applyFont="1" applyFill="1" applyAlignment="1" applyProtection="1">
      <alignment horizontal="left" vertical="center" wrapText="1"/>
      <protection locked="0"/>
    </xf>
    <xf numFmtId="0" fontId="43" fillId="20" borderId="27" xfId="6" applyFont="1" applyFill="1" applyBorder="1" applyAlignment="1" applyProtection="1">
      <alignment horizontal="left" vertical="center" wrapText="1"/>
      <protection locked="0"/>
    </xf>
    <xf numFmtId="0" fontId="43" fillId="20" borderId="43" xfId="6" applyFont="1" applyFill="1" applyBorder="1" applyAlignment="1" applyProtection="1">
      <alignment horizontal="left" vertical="center" wrapText="1"/>
      <protection locked="0"/>
    </xf>
    <xf numFmtId="0" fontId="43" fillId="20" borderId="46" xfId="6" applyFont="1" applyFill="1" applyBorder="1" applyAlignment="1" applyProtection="1">
      <alignment horizontal="left" vertical="center" wrapText="1"/>
      <protection locked="0"/>
    </xf>
    <xf numFmtId="0" fontId="43" fillId="20" borderId="40" xfId="6" applyFont="1" applyFill="1" applyBorder="1" applyAlignment="1" applyProtection="1">
      <alignment horizontal="left" vertical="center" wrapText="1"/>
      <protection locked="0"/>
    </xf>
    <xf numFmtId="0" fontId="50" fillId="20" borderId="4" xfId="6" applyFont="1" applyFill="1" applyBorder="1" applyAlignment="1" applyProtection="1">
      <alignment horizontal="left" vertical="center" wrapText="1"/>
      <protection locked="0"/>
    </xf>
    <xf numFmtId="0" fontId="50" fillId="20" borderId="32" xfId="6" applyFont="1" applyFill="1" applyBorder="1" applyAlignment="1" applyProtection="1">
      <alignment horizontal="left" vertical="center" wrapText="1"/>
      <protection locked="0"/>
    </xf>
    <xf numFmtId="0" fontId="50" fillId="20" borderId="33" xfId="6" applyFont="1" applyFill="1" applyBorder="1" applyAlignment="1" applyProtection="1">
      <alignment horizontal="left" vertical="center" wrapText="1"/>
      <protection locked="0"/>
    </xf>
    <xf numFmtId="2" fontId="28" fillId="0" borderId="19" xfId="7" applyNumberFormat="1" applyFont="1" applyFill="1" applyBorder="1" applyAlignment="1" applyProtection="1">
      <alignment horizontal="left" vertical="top" wrapText="1"/>
      <protection locked="0"/>
    </xf>
    <xf numFmtId="2" fontId="28" fillId="0" borderId="7" xfId="7" applyNumberFormat="1" applyFont="1" applyFill="1" applyBorder="1" applyAlignment="1" applyProtection="1">
      <alignment horizontal="left" vertical="top" wrapText="1"/>
      <protection locked="0"/>
    </xf>
    <xf numFmtId="0" fontId="27" fillId="14" borderId="1" xfId="7" applyNumberFormat="1" applyFont="1" applyFill="1" applyBorder="1" applyAlignment="1" applyProtection="1">
      <alignment horizontal="center" vertical="center"/>
    </xf>
    <xf numFmtId="0" fontId="50" fillId="20" borderId="2" xfId="6" applyFont="1" applyFill="1" applyBorder="1" applyAlignment="1">
      <alignment horizontal="center" vertical="center" wrapText="1"/>
    </xf>
    <xf numFmtId="0" fontId="51" fillId="20" borderId="3" xfId="6" applyFont="1" applyFill="1" applyBorder="1" applyAlignment="1">
      <alignment horizontal="center" vertical="center" wrapText="1"/>
    </xf>
    <xf numFmtId="0" fontId="24" fillId="11" borderId="1" xfId="6" applyFont="1" applyFill="1" applyBorder="1" applyAlignment="1">
      <alignment horizontal="center" vertical="center" wrapText="1"/>
    </xf>
    <xf numFmtId="0" fontId="24" fillId="12" borderId="4" xfId="6" applyFont="1" applyFill="1" applyBorder="1" applyAlignment="1">
      <alignment horizontal="center" vertical="center" wrapText="1"/>
    </xf>
    <xf numFmtId="0" fontId="24" fillId="12" borderId="33" xfId="6" applyFont="1" applyFill="1" applyBorder="1" applyAlignment="1">
      <alignment horizontal="center" vertical="center" wrapText="1"/>
    </xf>
    <xf numFmtId="0" fontId="24" fillId="13" borderId="4" xfId="6" applyFont="1" applyFill="1" applyBorder="1" applyAlignment="1">
      <alignment horizontal="center" vertical="center" wrapText="1"/>
    </xf>
    <xf numFmtId="0" fontId="24" fillId="13" borderId="33" xfId="6" applyFont="1" applyFill="1" applyBorder="1" applyAlignment="1">
      <alignment horizontal="center" vertical="center" wrapText="1"/>
    </xf>
    <xf numFmtId="0" fontId="29" fillId="11" borderId="1" xfId="6" applyFont="1" applyFill="1" applyBorder="1" applyAlignment="1">
      <alignment horizontal="center" vertical="center" wrapText="1" readingOrder="1"/>
    </xf>
    <xf numFmtId="0" fontId="24" fillId="11" borderId="1" xfId="6" applyFont="1" applyFill="1" applyBorder="1" applyAlignment="1">
      <alignment horizontal="center" vertical="center" wrapText="1" readingOrder="1"/>
    </xf>
    <xf numFmtId="0" fontId="29" fillId="12" borderId="4" xfId="6" applyFont="1" applyFill="1" applyBorder="1" applyAlignment="1">
      <alignment horizontal="center" vertical="center" wrapText="1" readingOrder="1"/>
    </xf>
    <xf numFmtId="0" fontId="26" fillId="12" borderId="33" xfId="6" applyFont="1" applyFill="1" applyBorder="1" applyAlignment="1">
      <alignment horizontal="center" vertical="center" wrapText="1" readingOrder="1"/>
    </xf>
    <xf numFmtId="0" fontId="29" fillId="13" borderId="1" xfId="6" applyFont="1" applyFill="1" applyBorder="1" applyAlignment="1">
      <alignment horizontal="center" vertical="center" wrapText="1" readingOrder="1"/>
    </xf>
    <xf numFmtId="0" fontId="24" fillId="13" borderId="1" xfId="6" applyFont="1" applyFill="1" applyBorder="1" applyAlignment="1">
      <alignment horizontal="center" vertical="center" wrapText="1" readingOrder="1"/>
    </xf>
    <xf numFmtId="9" fontId="27" fillId="14" borderId="1" xfId="5" applyFont="1" applyFill="1" applyBorder="1" applyAlignment="1" applyProtection="1">
      <alignment horizontal="center"/>
    </xf>
    <xf numFmtId="9" fontId="27" fillId="14" borderId="4" xfId="5" applyFont="1" applyFill="1" applyBorder="1" applyAlignment="1" applyProtection="1">
      <alignment horizontal="center"/>
    </xf>
    <xf numFmtId="9" fontId="27" fillId="14" borderId="33" xfId="5" applyFont="1" applyFill="1" applyBorder="1" applyAlignment="1" applyProtection="1">
      <alignment horizontal="center"/>
    </xf>
    <xf numFmtId="0" fontId="24" fillId="4" borderId="1" xfId="7" applyNumberFormat="1" applyFont="1" applyFill="1" applyBorder="1" applyAlignment="1" applyProtection="1">
      <alignment horizontal="center" vertical="center"/>
      <protection locked="0"/>
    </xf>
    <xf numFmtId="1" fontId="31" fillId="10" borderId="11" xfId="6" applyNumberFormat="1" applyFont="1" applyFill="1" applyBorder="1" applyAlignment="1">
      <alignment horizontal="center" vertical="center" wrapText="1"/>
    </xf>
    <xf numFmtId="1" fontId="31" fillId="10" borderId="62" xfId="6" applyNumberFormat="1" applyFont="1" applyFill="1" applyBorder="1" applyAlignment="1">
      <alignment horizontal="center" vertical="center" wrapText="1"/>
    </xf>
    <xf numFmtId="1" fontId="31" fillId="17" borderId="11" xfId="6" applyNumberFormat="1" applyFont="1" applyFill="1" applyBorder="1" applyAlignment="1">
      <alignment horizontal="center" vertical="center" wrapText="1"/>
    </xf>
    <xf numFmtId="1" fontId="31" fillId="17" borderId="62" xfId="6" applyNumberFormat="1" applyFont="1" applyFill="1" applyBorder="1" applyAlignment="1">
      <alignment horizontal="center" vertical="center" wrapText="1"/>
    </xf>
    <xf numFmtId="1" fontId="31" fillId="10" borderId="47" xfId="6" applyNumberFormat="1" applyFont="1" applyFill="1" applyBorder="1" applyAlignment="1">
      <alignment horizontal="center" vertical="center" wrapText="1"/>
    </xf>
    <xf numFmtId="1" fontId="31" fillId="10" borderId="50" xfId="6" applyNumberFormat="1" applyFont="1" applyFill="1" applyBorder="1" applyAlignment="1">
      <alignment horizontal="center" vertical="center" wrapText="1"/>
    </xf>
    <xf numFmtId="0" fontId="11" fillId="4" borderId="50" xfId="0" applyFont="1" applyFill="1" applyBorder="1" applyAlignment="1" applyProtection="1">
      <alignment horizontal="left" vertical="center" wrapText="1"/>
      <protection locked="0"/>
    </xf>
    <xf numFmtId="0" fontId="11" fillId="4" borderId="51" xfId="0" applyFont="1" applyFill="1" applyBorder="1" applyAlignment="1" applyProtection="1">
      <alignment horizontal="left" vertical="center" wrapText="1"/>
      <protection locked="0"/>
    </xf>
    <xf numFmtId="0" fontId="11" fillId="4" borderId="53" xfId="0" applyFont="1" applyFill="1" applyBorder="1" applyAlignment="1" applyProtection="1">
      <alignment horizontal="left" vertical="center" wrapText="1"/>
      <protection locked="0"/>
    </xf>
    <xf numFmtId="0" fontId="39" fillId="0" borderId="0" xfId="0" applyFont="1" applyAlignment="1" applyProtection="1">
      <alignment horizontal="center" vertical="center"/>
      <protection locked="0"/>
    </xf>
    <xf numFmtId="0" fontId="46" fillId="20" borderId="35" xfId="0" applyFont="1" applyFill="1" applyBorder="1" applyAlignment="1" applyProtection="1">
      <alignment horizontal="left" vertical="center" wrapText="1"/>
      <protection locked="0"/>
    </xf>
    <xf numFmtId="0" fontId="46" fillId="20" borderId="56" xfId="0" applyFont="1" applyFill="1" applyBorder="1" applyAlignment="1" applyProtection="1">
      <alignment horizontal="left" vertical="center" wrapText="1"/>
      <protection locked="0"/>
    </xf>
    <xf numFmtId="0" fontId="46" fillId="20" borderId="57" xfId="0" applyFont="1" applyFill="1" applyBorder="1" applyAlignment="1" applyProtection="1">
      <alignment horizontal="left" vertical="center" wrapText="1"/>
      <protection locked="0"/>
    </xf>
    <xf numFmtId="0" fontId="46" fillId="20" borderId="10" xfId="0" applyFont="1" applyFill="1" applyBorder="1" applyAlignment="1" applyProtection="1">
      <alignment horizontal="left" vertical="center" wrapText="1"/>
      <protection locked="0"/>
    </xf>
    <xf numFmtId="0" fontId="46" fillId="20" borderId="0" xfId="0" applyFont="1" applyFill="1" applyAlignment="1" applyProtection="1">
      <alignment horizontal="left" vertical="center" wrapText="1"/>
      <protection locked="0"/>
    </xf>
    <xf numFmtId="0" fontId="46" fillId="20" borderId="58" xfId="0" applyFont="1" applyFill="1" applyBorder="1" applyAlignment="1" applyProtection="1">
      <alignment horizontal="left" vertical="center" wrapText="1"/>
      <protection locked="0"/>
    </xf>
    <xf numFmtId="0" fontId="46" fillId="20" borderId="5" xfId="0" applyFont="1" applyFill="1" applyBorder="1" applyAlignment="1" applyProtection="1">
      <alignment horizontal="left" vertical="center" wrapText="1"/>
      <protection locked="0"/>
    </xf>
    <xf numFmtId="0" fontId="46" fillId="20" borderId="59" xfId="0" applyFont="1" applyFill="1" applyBorder="1" applyAlignment="1" applyProtection="1">
      <alignment horizontal="left" vertical="center" wrapText="1"/>
      <protection locked="0"/>
    </xf>
    <xf numFmtId="0" fontId="46" fillId="20" borderId="45" xfId="0" applyFont="1" applyFill="1" applyBorder="1" applyAlignment="1" applyProtection="1">
      <alignment horizontal="left" vertical="center" wrapText="1"/>
      <protection locked="0"/>
    </xf>
    <xf numFmtId="0" fontId="44" fillId="24" borderId="9" xfId="0" applyFont="1" applyFill="1" applyBorder="1" applyAlignment="1" applyProtection="1">
      <alignment horizontal="left" vertical="center"/>
      <protection locked="0"/>
    </xf>
    <xf numFmtId="0" fontId="44" fillId="24" borderId="21" xfId="0" applyFont="1" applyFill="1" applyBorder="1" applyAlignment="1" applyProtection="1">
      <alignment horizontal="left" vertical="center"/>
      <protection locked="0"/>
    </xf>
    <xf numFmtId="0" fontId="44" fillId="24" borderId="8" xfId="0" applyFont="1" applyFill="1" applyBorder="1" applyAlignment="1" applyProtection="1">
      <alignment horizontal="left" vertical="center"/>
      <protection locked="0"/>
    </xf>
    <xf numFmtId="0" fontId="9" fillId="4" borderId="41" xfId="0" applyFont="1" applyFill="1" applyBorder="1" applyAlignment="1" applyProtection="1">
      <alignment horizontal="left" vertical="center" wrapText="1"/>
      <protection locked="0"/>
    </xf>
    <xf numFmtId="0" fontId="9" fillId="4" borderId="44" xfId="0" applyFont="1" applyFill="1" applyBorder="1" applyAlignment="1" applyProtection="1">
      <alignment horizontal="left" vertical="center" wrapText="1"/>
      <protection locked="0"/>
    </xf>
    <xf numFmtId="0" fontId="9" fillId="4" borderId="38" xfId="0" applyFont="1" applyFill="1" applyBorder="1" applyAlignment="1" applyProtection="1">
      <alignment horizontal="left" vertical="center" wrapText="1"/>
      <protection locked="0"/>
    </xf>
    <xf numFmtId="0" fontId="10" fillId="4" borderId="49" xfId="0" applyFont="1" applyFill="1" applyBorder="1" applyAlignment="1" applyProtection="1">
      <alignment horizontal="left" vertical="center" wrapText="1"/>
      <protection locked="0"/>
    </xf>
    <xf numFmtId="0" fontId="10" fillId="4" borderId="32" xfId="0" applyFont="1" applyFill="1" applyBorder="1" applyAlignment="1" applyProtection="1">
      <alignment horizontal="left" vertical="center" wrapText="1"/>
      <protection locked="0"/>
    </xf>
    <xf numFmtId="0" fontId="10" fillId="4" borderId="52" xfId="0" applyFont="1" applyFill="1" applyBorder="1" applyAlignment="1" applyProtection="1">
      <alignment horizontal="left" vertical="center" wrapText="1"/>
      <protection locked="0"/>
    </xf>
  </cellXfs>
  <cellStyles count="10">
    <cellStyle name="Hyperlink" xfId="9" builtinId="8"/>
    <cellStyle name="Normal" xfId="0" builtinId="0"/>
    <cellStyle name="Normal 2" xfId="1" xr:uid="{00000000-0005-0000-0000-000001000000}"/>
    <cellStyle name="Normal 2 2" xfId="4" xr:uid="{7B616F3A-3CCF-4C74-8717-A11C9ABA9A5A}"/>
    <cellStyle name="Normal 2 3 3" xfId="8" xr:uid="{6CD5203F-ECF9-4176-B14B-C86292F6D45D}"/>
    <cellStyle name="Normal 3" xfId="2" xr:uid="{528B2EED-F984-4F04-A48B-BC615ACCC28E}"/>
    <cellStyle name="Normal 4" xfId="3" xr:uid="{0E9DCFB1-DFFE-49C1-8ACD-A0F448547E7E}"/>
    <cellStyle name="Normal 5" xfId="6" xr:uid="{BBC92687-2388-4008-8517-F9F8E59A953C}"/>
    <cellStyle name="Percent" xfId="5" builtinId="5"/>
    <cellStyle name="Percent 3" xfId="7" xr:uid="{8A773308-E35D-4BA9-8C9D-34FBE9B0FAC1}"/>
  </cellStyles>
  <dxfs count="27">
    <dxf>
      <font>
        <color rgb="FF006100"/>
      </font>
      <fill>
        <patternFill>
          <bgColor rgb="FFC6EFCE"/>
        </patternFill>
      </fill>
    </dxf>
    <dxf>
      <font>
        <color rgb="FF8A6900"/>
      </font>
      <fill>
        <patternFill>
          <bgColor rgb="FFFFE89F"/>
        </patternFill>
      </fill>
    </dxf>
    <dxf>
      <font>
        <color rgb="FF006100"/>
      </font>
      <fill>
        <patternFill>
          <bgColor rgb="FFC6EFCE"/>
        </patternFill>
      </fill>
    </dxf>
    <dxf>
      <font>
        <b/>
        <i val="0"/>
        <color rgb="FFC00000"/>
      </font>
    </dxf>
    <dxf>
      <font>
        <color rgb="FF006100"/>
      </font>
      <fill>
        <patternFill>
          <bgColor rgb="FFC6EFCE"/>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006100"/>
        <family val="2"/>
      </font>
      <fill>
        <patternFill patternType="solid">
          <fgColor rgb="FFC6EFCE"/>
          <bgColor rgb="FFC6EFCE"/>
        </patternFill>
      </fill>
    </dxf>
    <dxf>
      <font>
        <b/>
        <i val="0"/>
      </font>
      <fill>
        <patternFill>
          <bgColor rgb="FFFF0000"/>
        </patternFill>
      </fill>
    </dxf>
    <dxf>
      <fill>
        <patternFill>
          <bgColor theme="0" tint="-0.499984740745262"/>
        </patternFill>
      </fill>
    </dxf>
    <dxf>
      <fill>
        <patternFill>
          <bgColor rgb="FFFF0000"/>
        </patternFill>
      </fill>
    </dxf>
    <dxf>
      <fill>
        <patternFill>
          <bgColor rgb="FFFF0000"/>
        </patternFill>
      </fill>
    </dxf>
    <dxf>
      <font>
        <b/>
        <i val="0"/>
        <strike val="0"/>
      </font>
      <fill>
        <patternFill>
          <bgColor theme="1" tint="0.499984740745262"/>
        </patternFill>
      </fill>
    </dxf>
    <dxf>
      <font>
        <b/>
        <i val="0"/>
        <color auto="1"/>
      </font>
      <fill>
        <patternFill>
          <bgColor rgb="FFFF0000"/>
        </patternFill>
      </fill>
    </dxf>
    <dxf>
      <font>
        <b/>
        <i val="0"/>
        <color rgb="FFFF0000"/>
      </font>
    </dxf>
    <dxf>
      <font>
        <b/>
        <i val="0"/>
        <color rgb="FFFFFF00"/>
      </font>
    </dxf>
    <dxf>
      <font>
        <b/>
        <i val="0"/>
        <color rgb="FF00B050"/>
      </font>
    </dxf>
    <dxf>
      <font>
        <b/>
        <i val="0"/>
      </font>
      <fill>
        <patternFill>
          <bgColor rgb="FF00B050"/>
        </patternFill>
      </fill>
    </dxf>
    <dxf>
      <font>
        <b/>
        <i val="0"/>
      </font>
      <fill>
        <patternFill>
          <bgColor rgb="FFFF0000"/>
        </patternFill>
      </fill>
    </dxf>
    <dxf>
      <font>
        <b/>
        <i val="0"/>
      </font>
      <fill>
        <patternFill>
          <bgColor rgb="FFFFC000"/>
        </patternFill>
      </fill>
    </dxf>
  </dxfs>
  <tableStyles count="0" defaultTableStyle="TableStyleMedium2" defaultPivotStyle="PivotStyleLight16"/>
  <colors>
    <mruColors>
      <color rgb="FFFFCCCC"/>
      <color rgb="FFFF9999"/>
      <color rgb="FFFF7C80"/>
      <color rgb="FF8A6900"/>
      <color rgb="FFFFE89F"/>
      <color rgb="FFFFDC6D"/>
      <color rgb="FF967200"/>
      <color rgb="FFFFE181"/>
      <color rgb="FFFFEDB3"/>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Blue Warm">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pu.ie/resources/schoolbooks-scheme-postprimary-schools" TargetMode="External"/><Relationship Id="rId2" Type="http://schemas.openxmlformats.org/officeDocument/2006/relationships/hyperlink" Target="https://www.spu.ie/resources/schoolbooks-scheme-postprimary-schools" TargetMode="External"/><Relationship Id="rId1" Type="http://schemas.openxmlformats.org/officeDocument/2006/relationships/hyperlink" Target="https://www.spu.ie/resources/schoolbooks-scheme-postprimary-schools" TargetMode="External"/><Relationship Id="rId4" Type="http://schemas.openxmlformats.org/officeDocument/2006/relationships/hyperlink" Target="https://www.spu.ie/resources/schoolbooks-scheme-postprimary-school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F28F9-F150-44F5-BDED-8568A1D924B0}">
  <sheetPr>
    <tabColor rgb="FFFF0000"/>
  </sheetPr>
  <dimension ref="B2:T54"/>
  <sheetViews>
    <sheetView tabSelected="1" zoomScale="115" zoomScaleNormal="115" workbookViewId="0">
      <selection activeCell="B2" sqref="B2:L12"/>
    </sheetView>
  </sheetViews>
  <sheetFormatPr defaultColWidth="8.88671875" defaultRowHeight="13.2" x14ac:dyDescent="0.25"/>
  <cols>
    <col min="1" max="1" width="4" customWidth="1"/>
    <col min="2" max="12" width="8.88671875" customWidth="1"/>
    <col min="13" max="13" width="4" customWidth="1"/>
    <col min="14" max="19" width="8.88671875" customWidth="1"/>
    <col min="20" max="20" width="4.33203125" customWidth="1"/>
  </cols>
  <sheetData>
    <row r="2" spans="2:19" ht="13.2" customHeight="1" x14ac:dyDescent="0.25">
      <c r="B2" s="187" t="s">
        <v>102</v>
      </c>
      <c r="C2" s="187"/>
      <c r="D2" s="187"/>
      <c r="E2" s="187"/>
      <c r="F2" s="187"/>
      <c r="G2" s="187"/>
      <c r="H2" s="187"/>
      <c r="I2" s="187"/>
      <c r="J2" s="187"/>
      <c r="K2" s="187"/>
      <c r="L2" s="187"/>
      <c r="M2" s="131"/>
      <c r="N2" s="188" t="s">
        <v>89</v>
      </c>
      <c r="O2" s="188"/>
      <c r="P2" s="188"/>
      <c r="Q2" s="188"/>
      <c r="R2" s="188"/>
      <c r="S2" s="188"/>
    </row>
    <row r="3" spans="2:19" x14ac:dyDescent="0.25">
      <c r="B3" s="187"/>
      <c r="C3" s="187"/>
      <c r="D3" s="187"/>
      <c r="E3" s="187"/>
      <c r="F3" s="187"/>
      <c r="G3" s="187"/>
      <c r="H3" s="187"/>
      <c r="I3" s="187"/>
      <c r="J3" s="187"/>
      <c r="K3" s="187"/>
      <c r="L3" s="187"/>
      <c r="M3" s="131"/>
      <c r="N3" s="188"/>
      <c r="O3" s="188"/>
      <c r="P3" s="188"/>
      <c r="Q3" s="188"/>
      <c r="R3" s="188"/>
      <c r="S3" s="188"/>
    </row>
    <row r="4" spans="2:19" x14ac:dyDescent="0.25">
      <c r="B4" s="187"/>
      <c r="C4" s="187"/>
      <c r="D4" s="187"/>
      <c r="E4" s="187"/>
      <c r="F4" s="187"/>
      <c r="G4" s="187"/>
      <c r="H4" s="187"/>
      <c r="I4" s="187"/>
      <c r="J4" s="187"/>
      <c r="K4" s="187"/>
      <c r="L4" s="187"/>
      <c r="M4" s="131"/>
      <c r="N4" s="188"/>
      <c r="O4" s="188"/>
      <c r="P4" s="188"/>
      <c r="Q4" s="188"/>
      <c r="R4" s="188"/>
      <c r="S4" s="188"/>
    </row>
    <row r="5" spans="2:19" x14ac:dyDescent="0.25">
      <c r="B5" s="187"/>
      <c r="C5" s="187"/>
      <c r="D5" s="187"/>
      <c r="E5" s="187"/>
      <c r="F5" s="187"/>
      <c r="G5" s="187"/>
      <c r="H5" s="187"/>
      <c r="I5" s="187"/>
      <c r="J5" s="187"/>
      <c r="K5" s="187"/>
      <c r="L5" s="187"/>
      <c r="M5" s="131"/>
      <c r="N5" s="188"/>
      <c r="O5" s="188"/>
      <c r="P5" s="188"/>
      <c r="Q5" s="188"/>
      <c r="R5" s="188"/>
      <c r="S5" s="188"/>
    </row>
    <row r="6" spans="2:19" x14ac:dyDescent="0.25">
      <c r="B6" s="187"/>
      <c r="C6" s="187"/>
      <c r="D6" s="187"/>
      <c r="E6" s="187"/>
      <c r="F6" s="187"/>
      <c r="G6" s="187"/>
      <c r="H6" s="187"/>
      <c r="I6" s="187"/>
      <c r="J6" s="187"/>
      <c r="K6" s="187"/>
      <c r="L6" s="187"/>
      <c r="M6" s="131"/>
      <c r="N6" s="188"/>
      <c r="O6" s="188"/>
      <c r="P6" s="188"/>
      <c r="Q6" s="188"/>
      <c r="R6" s="188"/>
      <c r="S6" s="188"/>
    </row>
    <row r="7" spans="2:19" x14ac:dyDescent="0.25">
      <c r="B7" s="187"/>
      <c r="C7" s="187"/>
      <c r="D7" s="187"/>
      <c r="E7" s="187"/>
      <c r="F7" s="187"/>
      <c r="G7" s="187"/>
      <c r="H7" s="187"/>
      <c r="I7" s="187"/>
      <c r="J7" s="187"/>
      <c r="K7" s="187"/>
      <c r="L7" s="187"/>
      <c r="M7" s="131"/>
      <c r="N7" s="188"/>
      <c r="O7" s="188"/>
      <c r="P7" s="188"/>
      <c r="Q7" s="188"/>
      <c r="R7" s="188"/>
      <c r="S7" s="188"/>
    </row>
    <row r="8" spans="2:19" x14ac:dyDescent="0.25">
      <c r="B8" s="187"/>
      <c r="C8" s="187"/>
      <c r="D8" s="187"/>
      <c r="E8" s="187"/>
      <c r="F8" s="187"/>
      <c r="G8" s="187"/>
      <c r="H8" s="187"/>
      <c r="I8" s="187"/>
      <c r="J8" s="187"/>
      <c r="K8" s="187"/>
      <c r="L8" s="187"/>
      <c r="M8" s="131"/>
      <c r="N8" s="188"/>
      <c r="O8" s="188"/>
      <c r="P8" s="188"/>
      <c r="Q8" s="188"/>
      <c r="R8" s="188"/>
      <c r="S8" s="188"/>
    </row>
    <row r="9" spans="2:19" x14ac:dyDescent="0.25">
      <c r="B9" s="187"/>
      <c r="C9" s="187"/>
      <c r="D9" s="187"/>
      <c r="E9" s="187"/>
      <c r="F9" s="187"/>
      <c r="G9" s="187"/>
      <c r="H9" s="187"/>
      <c r="I9" s="187"/>
      <c r="J9" s="187"/>
      <c r="K9" s="187"/>
      <c r="L9" s="187"/>
      <c r="M9" s="131"/>
      <c r="N9" s="188"/>
      <c r="O9" s="188"/>
      <c r="P9" s="188"/>
      <c r="Q9" s="188"/>
      <c r="R9" s="188"/>
      <c r="S9" s="188"/>
    </row>
    <row r="10" spans="2:19" x14ac:dyDescent="0.25">
      <c r="B10" s="187"/>
      <c r="C10" s="187"/>
      <c r="D10" s="187"/>
      <c r="E10" s="187"/>
      <c r="F10" s="187"/>
      <c r="G10" s="187"/>
      <c r="H10" s="187"/>
      <c r="I10" s="187"/>
      <c r="J10" s="187"/>
      <c r="K10" s="187"/>
      <c r="L10" s="187"/>
      <c r="M10" s="131"/>
      <c r="N10" s="188"/>
      <c r="O10" s="188"/>
      <c r="P10" s="188"/>
      <c r="Q10" s="188"/>
      <c r="R10" s="188"/>
      <c r="S10" s="188"/>
    </row>
    <row r="11" spans="2:19" x14ac:dyDescent="0.25">
      <c r="B11" s="187"/>
      <c r="C11" s="187"/>
      <c r="D11" s="187"/>
      <c r="E11" s="187"/>
      <c r="F11" s="187"/>
      <c r="G11" s="187"/>
      <c r="H11" s="187"/>
      <c r="I11" s="187"/>
      <c r="J11" s="187"/>
      <c r="K11" s="187"/>
      <c r="L11" s="187"/>
      <c r="M11" s="131"/>
      <c r="N11" s="188"/>
      <c r="O11" s="188"/>
      <c r="P11" s="188"/>
      <c r="Q11" s="188"/>
      <c r="R11" s="188"/>
      <c r="S11" s="188"/>
    </row>
    <row r="12" spans="2:19" x14ac:dyDescent="0.25">
      <c r="B12" s="187"/>
      <c r="C12" s="187"/>
      <c r="D12" s="187"/>
      <c r="E12" s="187"/>
      <c r="F12" s="187"/>
      <c r="G12" s="187"/>
      <c r="H12" s="187"/>
      <c r="I12" s="187"/>
      <c r="J12" s="187"/>
      <c r="K12" s="187"/>
      <c r="L12" s="187"/>
      <c r="N12" s="188"/>
      <c r="O12" s="188"/>
      <c r="P12" s="188"/>
      <c r="Q12" s="188"/>
      <c r="R12" s="188"/>
      <c r="S12" s="188"/>
    </row>
    <row r="13" spans="2:19" x14ac:dyDescent="0.25">
      <c r="B13" s="131"/>
      <c r="C13" s="131"/>
      <c r="D13" s="131"/>
      <c r="E13" s="131"/>
      <c r="F13" s="131"/>
      <c r="G13" s="131"/>
      <c r="H13" s="131"/>
      <c r="I13" s="131"/>
      <c r="J13" s="131"/>
      <c r="K13" s="131"/>
      <c r="L13" s="131"/>
      <c r="M13" s="131"/>
      <c r="N13" s="131"/>
      <c r="O13" s="131"/>
      <c r="P13" s="131"/>
      <c r="Q13" s="131"/>
      <c r="R13" s="131"/>
      <c r="S13" s="131"/>
    </row>
    <row r="14" spans="2:19" s="129" customFormat="1" x14ac:dyDescent="0.25">
      <c r="B14" s="178" t="s">
        <v>69</v>
      </c>
      <c r="C14" s="178"/>
      <c r="D14" s="178"/>
      <c r="E14" s="178"/>
      <c r="F14" s="178"/>
      <c r="G14" s="178"/>
      <c r="H14" s="178"/>
      <c r="I14" s="178"/>
      <c r="J14" s="178"/>
      <c r="K14" s="178"/>
      <c r="L14" s="178"/>
      <c r="M14" s="178"/>
      <c r="N14" s="178"/>
      <c r="O14" s="178"/>
      <c r="P14" s="178"/>
      <c r="Q14" s="178"/>
      <c r="R14" s="178"/>
      <c r="S14" s="178"/>
    </row>
    <row r="15" spans="2:19" s="129" customFormat="1" x14ac:dyDescent="0.25">
      <c r="B15" s="185" t="s">
        <v>70</v>
      </c>
      <c r="C15" s="185"/>
      <c r="D15" s="185"/>
      <c r="E15" s="185"/>
      <c r="F15" s="185"/>
      <c r="G15" s="185"/>
      <c r="H15" s="185"/>
      <c r="I15" s="185"/>
      <c r="J15" s="185"/>
      <c r="K15" s="185"/>
      <c r="L15" s="185"/>
      <c r="M15" s="185"/>
      <c r="N15" s="185"/>
      <c r="O15" s="185"/>
      <c r="P15" s="185"/>
      <c r="Q15" s="185"/>
      <c r="R15" s="185"/>
      <c r="S15" s="185"/>
    </row>
    <row r="16" spans="2:19" s="129" customFormat="1" x14ac:dyDescent="0.25">
      <c r="B16" s="192" t="s">
        <v>101</v>
      </c>
      <c r="C16" s="193"/>
      <c r="D16" s="193"/>
      <c r="E16" s="193"/>
      <c r="F16" s="193"/>
      <c r="G16" s="193"/>
      <c r="H16" s="193"/>
      <c r="I16" s="193"/>
      <c r="J16" s="193"/>
      <c r="K16" s="193"/>
      <c r="L16" s="193"/>
      <c r="M16" s="193"/>
      <c r="N16" s="193"/>
      <c r="O16" s="193"/>
      <c r="P16" s="193"/>
      <c r="Q16" s="193"/>
      <c r="R16" s="193"/>
      <c r="S16" s="194"/>
    </row>
    <row r="17" spans="2:20" s="129" customFormat="1" x14ac:dyDescent="0.25">
      <c r="B17" s="132"/>
      <c r="C17" s="132"/>
      <c r="D17" s="132"/>
      <c r="E17" s="132"/>
      <c r="F17" s="132"/>
      <c r="G17" s="132"/>
      <c r="H17" s="132"/>
      <c r="I17" s="132"/>
      <c r="J17" s="132"/>
      <c r="K17" s="132"/>
      <c r="L17" s="132"/>
      <c r="M17" s="132"/>
      <c r="N17" s="132"/>
      <c r="O17" s="132"/>
      <c r="P17" s="132"/>
      <c r="Q17" s="132"/>
      <c r="R17" s="132"/>
      <c r="S17" s="132"/>
    </row>
    <row r="18" spans="2:20" s="129" customFormat="1" x14ac:dyDescent="0.25">
      <c r="B18" s="178" t="s">
        <v>71</v>
      </c>
      <c r="C18" s="178"/>
      <c r="D18" s="178"/>
      <c r="E18" s="178"/>
      <c r="F18" s="178"/>
      <c r="G18" s="178"/>
      <c r="H18" s="178"/>
      <c r="I18" s="178"/>
      <c r="J18" s="178"/>
      <c r="K18" s="178"/>
      <c r="L18" s="178"/>
      <c r="M18" s="178"/>
      <c r="N18" s="178"/>
      <c r="O18" s="178"/>
      <c r="P18" s="178"/>
      <c r="Q18" s="178"/>
      <c r="R18" s="178"/>
      <c r="S18" s="178"/>
    </row>
    <row r="19" spans="2:20" s="129" customFormat="1" x14ac:dyDescent="0.25">
      <c r="B19" s="185" t="s">
        <v>91</v>
      </c>
      <c r="C19" s="185"/>
      <c r="D19" s="185"/>
      <c r="E19" s="185"/>
      <c r="F19" s="185"/>
      <c r="G19" s="185"/>
      <c r="H19" s="185"/>
      <c r="I19" s="185"/>
      <c r="J19" s="185"/>
      <c r="K19" s="185"/>
      <c r="L19" s="185"/>
      <c r="M19" s="185"/>
      <c r="N19" s="185"/>
      <c r="O19" s="185"/>
      <c r="P19" s="185"/>
      <c r="Q19" s="185"/>
      <c r="R19" s="185"/>
      <c r="S19" s="185"/>
    </row>
    <row r="20" spans="2:20" s="129" customFormat="1" x14ac:dyDescent="0.25">
      <c r="B20" s="195" t="s">
        <v>72</v>
      </c>
      <c r="C20" s="196"/>
      <c r="D20" s="196"/>
      <c r="E20" s="196"/>
      <c r="F20" s="196"/>
      <c r="G20" s="196"/>
      <c r="H20" s="196"/>
      <c r="I20" s="196"/>
      <c r="J20" s="196"/>
      <c r="K20" s="196"/>
      <c r="L20" s="196"/>
      <c r="M20" s="196"/>
      <c r="N20" s="196"/>
      <c r="O20" s="196"/>
      <c r="P20" s="196"/>
      <c r="Q20" s="196"/>
      <c r="R20" s="196"/>
      <c r="S20" s="197"/>
    </row>
    <row r="21" spans="2:20" s="129" customFormat="1" x14ac:dyDescent="0.25">
      <c r="B21" s="189" t="s">
        <v>100</v>
      </c>
      <c r="C21" s="189"/>
      <c r="D21" s="189"/>
      <c r="E21" s="189"/>
      <c r="F21" s="189"/>
      <c r="G21" s="189"/>
      <c r="H21" s="189"/>
      <c r="I21" s="189"/>
      <c r="J21" s="189"/>
      <c r="K21" s="189"/>
      <c r="L21" s="189"/>
      <c r="M21" s="189"/>
      <c r="N21" s="189"/>
      <c r="O21" s="189"/>
      <c r="P21" s="189"/>
      <c r="Q21" s="189"/>
      <c r="R21" s="189"/>
      <c r="S21" s="189"/>
      <c r="T21" s="128"/>
    </row>
    <row r="22" spans="2:20" s="129" customFormat="1" x14ac:dyDescent="0.25">
      <c r="B22" s="190"/>
      <c r="C22" s="190"/>
      <c r="D22" s="190"/>
      <c r="E22" s="190"/>
      <c r="F22" s="190"/>
      <c r="G22" s="190"/>
      <c r="H22" s="190"/>
      <c r="I22" s="190"/>
      <c r="J22" s="190"/>
      <c r="K22" s="190"/>
      <c r="L22" s="190"/>
      <c r="M22" s="190"/>
      <c r="N22" s="190"/>
      <c r="O22" s="190"/>
      <c r="P22" s="190"/>
      <c r="Q22" s="190"/>
      <c r="R22" s="190"/>
      <c r="S22" s="190"/>
      <c r="T22" s="128"/>
    </row>
    <row r="23" spans="2:20" s="129" customFormat="1" x14ac:dyDescent="0.25">
      <c r="B23" s="133"/>
      <c r="C23" s="133"/>
      <c r="D23" s="133"/>
      <c r="E23" s="133"/>
      <c r="F23" s="133"/>
      <c r="G23" s="133"/>
      <c r="H23" s="133"/>
      <c r="I23" s="133"/>
      <c r="J23" s="133"/>
      <c r="K23" s="133"/>
      <c r="L23" s="133"/>
      <c r="M23" s="133"/>
      <c r="N23" s="133"/>
      <c r="O23" s="133"/>
      <c r="P23" s="133"/>
      <c r="Q23" s="133"/>
      <c r="R23" s="133"/>
      <c r="S23" s="133"/>
      <c r="T23" s="130"/>
    </row>
    <row r="24" spans="2:20" s="129" customFormat="1" x14ac:dyDescent="0.25">
      <c r="B24" s="179" t="s">
        <v>73</v>
      </c>
      <c r="C24" s="180"/>
      <c r="D24" s="180"/>
      <c r="E24" s="180"/>
      <c r="F24" s="180"/>
      <c r="G24" s="180"/>
      <c r="H24" s="180"/>
      <c r="I24" s="180"/>
      <c r="J24" s="180"/>
      <c r="K24" s="180"/>
      <c r="L24" s="180"/>
      <c r="M24" s="180"/>
      <c r="N24" s="180"/>
      <c r="O24" s="180"/>
      <c r="P24" s="180"/>
      <c r="Q24" s="180"/>
      <c r="R24" s="180"/>
      <c r="S24" s="181"/>
      <c r="T24" s="130"/>
    </row>
    <row r="25" spans="2:20" s="129" customFormat="1" x14ac:dyDescent="0.25">
      <c r="B25" s="182"/>
      <c r="C25" s="183"/>
      <c r="D25" s="183"/>
      <c r="E25" s="183"/>
      <c r="F25" s="183"/>
      <c r="G25" s="183"/>
      <c r="H25" s="183"/>
      <c r="I25" s="183"/>
      <c r="J25" s="183"/>
      <c r="K25" s="183"/>
      <c r="L25" s="183"/>
      <c r="M25" s="183"/>
      <c r="N25" s="183"/>
      <c r="O25" s="183"/>
      <c r="P25" s="183"/>
      <c r="Q25" s="183"/>
      <c r="R25" s="183"/>
      <c r="S25" s="184"/>
    </row>
    <row r="26" spans="2:20" s="129" customFormat="1" x14ac:dyDescent="0.25">
      <c r="B26" s="132"/>
      <c r="C26" s="132"/>
      <c r="D26" s="132"/>
      <c r="E26" s="132"/>
      <c r="F26" s="132"/>
      <c r="G26" s="132"/>
      <c r="H26" s="132"/>
      <c r="I26" s="132"/>
      <c r="J26" s="132"/>
      <c r="K26" s="132"/>
      <c r="L26" s="132"/>
      <c r="M26" s="132"/>
      <c r="N26" s="132"/>
      <c r="O26" s="132"/>
      <c r="P26" s="132"/>
      <c r="Q26" s="132"/>
      <c r="R26" s="132"/>
      <c r="S26" s="132"/>
    </row>
    <row r="27" spans="2:20" s="129" customFormat="1" x14ac:dyDescent="0.25">
      <c r="B27" s="178" t="s">
        <v>74</v>
      </c>
      <c r="C27" s="178"/>
      <c r="D27" s="178"/>
      <c r="E27" s="178"/>
      <c r="F27" s="178"/>
      <c r="G27" s="178"/>
      <c r="H27" s="178"/>
      <c r="I27" s="178"/>
      <c r="J27" s="178"/>
      <c r="K27" s="178"/>
      <c r="L27" s="178"/>
      <c r="M27" s="178"/>
      <c r="N27" s="178"/>
      <c r="O27" s="178"/>
      <c r="P27" s="178"/>
      <c r="Q27" s="178"/>
      <c r="R27" s="178"/>
      <c r="S27" s="178"/>
    </row>
    <row r="28" spans="2:20" s="129" customFormat="1" x14ac:dyDescent="0.25">
      <c r="B28" s="185" t="s">
        <v>75</v>
      </c>
      <c r="C28" s="185"/>
      <c r="D28" s="185"/>
      <c r="E28" s="185"/>
      <c r="F28" s="185"/>
      <c r="G28" s="185"/>
      <c r="H28" s="185"/>
      <c r="I28" s="185"/>
      <c r="J28" s="185"/>
      <c r="K28" s="185"/>
      <c r="L28" s="185"/>
      <c r="M28" s="185"/>
      <c r="N28" s="185"/>
      <c r="O28" s="185"/>
      <c r="P28" s="185"/>
      <c r="Q28" s="185"/>
      <c r="R28" s="185"/>
      <c r="S28" s="185"/>
    </row>
    <row r="29" spans="2:20" s="129" customFormat="1" x14ac:dyDescent="0.25">
      <c r="B29" s="185" t="s">
        <v>80</v>
      </c>
      <c r="C29" s="185"/>
      <c r="D29" s="185"/>
      <c r="E29" s="185"/>
      <c r="F29" s="185"/>
      <c r="G29" s="185"/>
      <c r="H29" s="185"/>
      <c r="I29" s="185"/>
      <c r="J29" s="185"/>
      <c r="K29" s="185"/>
      <c r="L29" s="185"/>
      <c r="M29" s="185"/>
      <c r="N29" s="185"/>
      <c r="O29" s="185"/>
      <c r="P29" s="185"/>
      <c r="Q29" s="185"/>
      <c r="R29" s="185"/>
      <c r="S29" s="185"/>
    </row>
    <row r="30" spans="2:20" s="129" customFormat="1" x14ac:dyDescent="0.25">
      <c r="B30" s="185" t="s">
        <v>76</v>
      </c>
      <c r="C30" s="185"/>
      <c r="D30" s="185"/>
      <c r="E30" s="185"/>
      <c r="F30" s="185"/>
      <c r="G30" s="185"/>
      <c r="H30" s="185"/>
      <c r="I30" s="185"/>
      <c r="J30" s="185"/>
      <c r="K30" s="185"/>
      <c r="L30" s="185"/>
      <c r="M30" s="185"/>
      <c r="N30" s="185"/>
      <c r="O30" s="185"/>
      <c r="P30" s="185"/>
      <c r="Q30" s="185"/>
      <c r="R30" s="185"/>
      <c r="S30" s="185"/>
    </row>
    <row r="31" spans="2:20" s="129" customFormat="1" x14ac:dyDescent="0.25">
      <c r="B31" s="185" t="s">
        <v>90</v>
      </c>
      <c r="C31" s="185"/>
      <c r="D31" s="185"/>
      <c r="E31" s="185"/>
      <c r="F31" s="185"/>
      <c r="G31" s="185"/>
      <c r="H31" s="185"/>
      <c r="I31" s="185"/>
      <c r="J31" s="185"/>
      <c r="K31" s="185"/>
      <c r="L31" s="185"/>
      <c r="M31" s="185"/>
      <c r="N31" s="185"/>
      <c r="O31" s="185"/>
      <c r="P31" s="185"/>
      <c r="Q31" s="185"/>
      <c r="R31" s="185"/>
      <c r="S31" s="185"/>
    </row>
    <row r="32" spans="2:20" s="129" customFormat="1" x14ac:dyDescent="0.25">
      <c r="B32" s="185" t="s">
        <v>77</v>
      </c>
      <c r="C32" s="185"/>
      <c r="D32" s="185"/>
      <c r="E32" s="185"/>
      <c r="F32" s="185"/>
      <c r="G32" s="185"/>
      <c r="H32" s="185"/>
      <c r="I32" s="185"/>
      <c r="J32" s="185"/>
      <c r="K32" s="185"/>
      <c r="L32" s="185"/>
      <c r="M32" s="185"/>
      <c r="N32" s="185"/>
      <c r="O32" s="185"/>
      <c r="P32" s="185"/>
      <c r="Q32" s="185"/>
      <c r="R32" s="185"/>
      <c r="S32" s="185"/>
    </row>
    <row r="33" spans="2:19" s="129" customFormat="1" x14ac:dyDescent="0.25">
      <c r="B33" s="185" t="s">
        <v>78</v>
      </c>
      <c r="C33" s="185"/>
      <c r="D33" s="185"/>
      <c r="E33" s="185"/>
      <c r="F33" s="185"/>
      <c r="G33" s="185"/>
      <c r="H33" s="185"/>
      <c r="I33" s="185"/>
      <c r="J33" s="185"/>
      <c r="K33" s="185"/>
      <c r="L33" s="185"/>
      <c r="M33" s="185"/>
      <c r="N33" s="185"/>
      <c r="O33" s="185"/>
      <c r="P33" s="185"/>
      <c r="Q33" s="185"/>
      <c r="R33" s="185"/>
      <c r="S33" s="185"/>
    </row>
    <row r="34" spans="2:19" s="129" customFormat="1" x14ac:dyDescent="0.25">
      <c r="B34" s="186" t="s">
        <v>79</v>
      </c>
      <c r="C34" s="186"/>
      <c r="D34" s="186"/>
      <c r="E34" s="186"/>
      <c r="F34" s="186"/>
      <c r="G34" s="186"/>
      <c r="H34" s="186"/>
      <c r="I34" s="186"/>
      <c r="J34" s="186"/>
      <c r="K34" s="186"/>
      <c r="L34" s="186"/>
      <c r="M34" s="186"/>
      <c r="N34" s="186"/>
      <c r="O34" s="186"/>
      <c r="P34" s="186"/>
      <c r="Q34" s="186"/>
      <c r="R34" s="186"/>
      <c r="S34" s="186"/>
    </row>
    <row r="35" spans="2:19" s="129" customFormat="1" x14ac:dyDescent="0.25">
      <c r="B35" s="186"/>
      <c r="C35" s="186"/>
      <c r="D35" s="186"/>
      <c r="E35" s="186"/>
      <c r="F35" s="186"/>
      <c r="G35" s="186"/>
      <c r="H35" s="186"/>
      <c r="I35" s="186"/>
      <c r="J35" s="186"/>
      <c r="K35" s="186"/>
      <c r="L35" s="186"/>
      <c r="M35" s="186"/>
      <c r="N35" s="186"/>
      <c r="O35" s="186"/>
      <c r="P35" s="186"/>
      <c r="Q35" s="186"/>
      <c r="R35" s="186"/>
      <c r="S35" s="186"/>
    </row>
    <row r="36" spans="2:19" s="129" customFormat="1" x14ac:dyDescent="0.25">
      <c r="B36" s="186"/>
      <c r="C36" s="186"/>
      <c r="D36" s="186"/>
      <c r="E36" s="186"/>
      <c r="F36" s="186"/>
      <c r="G36" s="186"/>
      <c r="H36" s="186"/>
      <c r="I36" s="186"/>
      <c r="J36" s="186"/>
      <c r="K36" s="186"/>
      <c r="L36" s="186"/>
      <c r="M36" s="186"/>
      <c r="N36" s="186"/>
      <c r="O36" s="186"/>
      <c r="P36" s="186"/>
      <c r="Q36" s="186"/>
      <c r="R36" s="186"/>
      <c r="S36" s="186"/>
    </row>
    <row r="37" spans="2:19" s="129" customFormat="1" x14ac:dyDescent="0.25">
      <c r="B37" s="189" t="s">
        <v>99</v>
      </c>
      <c r="C37" s="189"/>
      <c r="D37" s="189"/>
      <c r="E37" s="189"/>
      <c r="F37" s="189"/>
      <c r="G37" s="189"/>
      <c r="H37" s="189"/>
      <c r="I37" s="189"/>
      <c r="J37" s="189"/>
      <c r="K37" s="189"/>
      <c r="L37" s="189"/>
      <c r="M37" s="189"/>
      <c r="N37" s="189"/>
      <c r="O37" s="189"/>
      <c r="P37" s="189"/>
      <c r="Q37" s="189"/>
      <c r="R37" s="189"/>
      <c r="S37" s="189"/>
    </row>
    <row r="38" spans="2:19" s="129" customFormat="1" x14ac:dyDescent="0.25">
      <c r="B38" s="190"/>
      <c r="C38" s="190"/>
      <c r="D38" s="190"/>
      <c r="E38" s="190"/>
      <c r="F38" s="190"/>
      <c r="G38" s="190"/>
      <c r="H38" s="190"/>
      <c r="I38" s="190"/>
      <c r="J38" s="190"/>
      <c r="K38" s="190"/>
      <c r="L38" s="190"/>
      <c r="M38" s="190"/>
      <c r="N38" s="190"/>
      <c r="O38" s="190"/>
      <c r="P38" s="190"/>
      <c r="Q38" s="190"/>
      <c r="R38" s="190"/>
      <c r="S38" s="190"/>
    </row>
    <row r="39" spans="2:19" s="129" customFormat="1" x14ac:dyDescent="0.25">
      <c r="B39" s="134"/>
      <c r="C39" s="134"/>
      <c r="D39" s="134"/>
      <c r="E39" s="134"/>
      <c r="F39" s="134"/>
      <c r="G39" s="134"/>
      <c r="H39" s="134"/>
      <c r="I39" s="134"/>
      <c r="J39" s="134"/>
      <c r="K39" s="134"/>
      <c r="L39" s="134"/>
      <c r="M39" s="134"/>
      <c r="N39" s="134"/>
      <c r="O39" s="134"/>
      <c r="P39" s="134"/>
      <c r="Q39" s="134"/>
      <c r="R39" s="134"/>
      <c r="S39" s="134"/>
    </row>
    <row r="40" spans="2:19" s="129" customFormat="1" x14ac:dyDescent="0.25">
      <c r="B40" s="179" t="s">
        <v>82</v>
      </c>
      <c r="C40" s="180"/>
      <c r="D40" s="180"/>
      <c r="E40" s="180"/>
      <c r="F40" s="180"/>
      <c r="G40" s="180"/>
      <c r="H40" s="180"/>
      <c r="I40" s="180"/>
      <c r="J40" s="180"/>
      <c r="K40" s="180"/>
      <c r="L40" s="180"/>
      <c r="M40" s="180"/>
      <c r="N40" s="180"/>
      <c r="O40" s="180"/>
      <c r="P40" s="180"/>
      <c r="Q40" s="180"/>
      <c r="R40" s="180"/>
      <c r="S40" s="181"/>
    </row>
    <row r="41" spans="2:19" s="129" customFormat="1" x14ac:dyDescent="0.25">
      <c r="B41" s="182"/>
      <c r="C41" s="183"/>
      <c r="D41" s="183"/>
      <c r="E41" s="183"/>
      <c r="F41" s="183"/>
      <c r="G41" s="183"/>
      <c r="H41" s="183"/>
      <c r="I41" s="183"/>
      <c r="J41" s="183"/>
      <c r="K41" s="183"/>
      <c r="L41" s="183"/>
      <c r="M41" s="183"/>
      <c r="N41" s="183"/>
      <c r="O41" s="183"/>
      <c r="P41" s="183"/>
      <c r="Q41" s="183"/>
      <c r="R41" s="183"/>
      <c r="S41" s="184"/>
    </row>
    <row r="42" spans="2:19" s="129" customFormat="1" x14ac:dyDescent="0.25">
      <c r="B42" s="134"/>
      <c r="C42" s="134"/>
      <c r="D42" s="134"/>
      <c r="E42" s="134"/>
      <c r="F42" s="134"/>
      <c r="G42" s="134"/>
      <c r="H42" s="134"/>
      <c r="I42" s="134"/>
      <c r="J42" s="134"/>
      <c r="K42" s="134"/>
      <c r="L42" s="134"/>
      <c r="M42" s="134"/>
      <c r="N42" s="134"/>
      <c r="O42" s="134"/>
      <c r="P42" s="134"/>
      <c r="Q42" s="134"/>
      <c r="R42" s="134"/>
      <c r="S42" s="134"/>
    </row>
    <row r="43" spans="2:19" s="129" customFormat="1" x14ac:dyDescent="0.25">
      <c r="B43" s="178" t="s">
        <v>81</v>
      </c>
      <c r="C43" s="178"/>
      <c r="D43" s="178"/>
      <c r="E43" s="178"/>
      <c r="F43" s="178"/>
      <c r="G43" s="178"/>
      <c r="H43" s="178"/>
      <c r="I43" s="178"/>
      <c r="J43" s="178"/>
      <c r="K43" s="178"/>
      <c r="L43" s="178"/>
      <c r="M43" s="178"/>
      <c r="N43" s="178"/>
      <c r="O43" s="178"/>
      <c r="P43" s="178"/>
      <c r="Q43" s="178"/>
      <c r="R43" s="178"/>
      <c r="S43" s="178"/>
    </row>
    <row r="44" spans="2:19" s="129" customFormat="1" x14ac:dyDescent="0.25">
      <c r="B44" s="191" t="s">
        <v>83</v>
      </c>
      <c r="C44" s="191"/>
      <c r="D44" s="191"/>
      <c r="E44" s="191"/>
      <c r="F44" s="191"/>
      <c r="G44" s="191"/>
      <c r="H44" s="191"/>
      <c r="I44" s="191"/>
      <c r="J44" s="191"/>
      <c r="K44" s="191"/>
      <c r="L44" s="191"/>
      <c r="M44" s="191"/>
      <c r="N44" s="191"/>
      <c r="O44" s="191"/>
      <c r="P44" s="191"/>
      <c r="Q44" s="191"/>
      <c r="R44" s="191"/>
      <c r="S44" s="191"/>
    </row>
    <row r="45" spans="2:19" s="129" customFormat="1" x14ac:dyDescent="0.25">
      <c r="B45" s="134"/>
      <c r="C45" s="134"/>
      <c r="D45" s="134"/>
      <c r="E45" s="134"/>
      <c r="F45" s="134"/>
      <c r="G45" s="134"/>
      <c r="H45" s="134"/>
      <c r="I45" s="134"/>
      <c r="J45" s="134"/>
      <c r="K45" s="134"/>
      <c r="L45" s="134"/>
      <c r="M45" s="134"/>
      <c r="N45" s="134"/>
      <c r="O45" s="134"/>
      <c r="P45" s="134"/>
      <c r="Q45" s="134"/>
      <c r="R45" s="134"/>
      <c r="S45" s="134"/>
    </row>
    <row r="46" spans="2:19" s="129" customFormat="1" x14ac:dyDescent="0.25">
      <c r="B46" s="178" t="s">
        <v>84</v>
      </c>
      <c r="C46" s="178"/>
      <c r="D46" s="178"/>
      <c r="E46" s="178"/>
      <c r="F46" s="178"/>
      <c r="G46" s="178"/>
      <c r="H46" s="178"/>
      <c r="I46" s="178"/>
      <c r="J46" s="178"/>
      <c r="K46" s="178"/>
      <c r="L46" s="178"/>
      <c r="M46" s="178"/>
      <c r="N46" s="178"/>
      <c r="O46" s="178"/>
      <c r="P46" s="178"/>
      <c r="Q46" s="178"/>
      <c r="R46" s="178"/>
      <c r="S46" s="178"/>
    </row>
    <row r="47" spans="2:19" s="129" customFormat="1" x14ac:dyDescent="0.25">
      <c r="B47" s="185" t="s">
        <v>85</v>
      </c>
      <c r="C47" s="185"/>
      <c r="D47" s="185"/>
      <c r="E47" s="185"/>
      <c r="F47" s="185"/>
      <c r="G47" s="185"/>
      <c r="H47" s="185"/>
      <c r="I47" s="185"/>
      <c r="J47" s="185"/>
      <c r="K47" s="185"/>
      <c r="L47" s="185"/>
      <c r="M47" s="185"/>
      <c r="N47" s="185"/>
      <c r="O47" s="185"/>
      <c r="P47" s="185"/>
      <c r="Q47" s="185"/>
      <c r="R47" s="185"/>
      <c r="S47" s="185"/>
    </row>
    <row r="48" spans="2:19" s="129" customFormat="1" x14ac:dyDescent="0.25">
      <c r="B48" s="186" t="s">
        <v>86</v>
      </c>
      <c r="C48" s="186"/>
      <c r="D48" s="186"/>
      <c r="E48" s="186"/>
      <c r="F48" s="186"/>
      <c r="G48" s="186"/>
      <c r="H48" s="186"/>
      <c r="I48" s="186"/>
      <c r="J48" s="186"/>
      <c r="K48" s="186"/>
      <c r="L48" s="186"/>
      <c r="M48" s="186"/>
      <c r="N48" s="186"/>
      <c r="O48" s="186"/>
      <c r="P48" s="186"/>
      <c r="Q48" s="186"/>
      <c r="R48" s="186"/>
      <c r="S48" s="186"/>
    </row>
    <row r="49" spans="2:19" s="129" customFormat="1" x14ac:dyDescent="0.25">
      <c r="B49" s="186"/>
      <c r="C49" s="186"/>
      <c r="D49" s="186"/>
      <c r="E49" s="186"/>
      <c r="F49" s="186"/>
      <c r="G49" s="186"/>
      <c r="H49" s="186"/>
      <c r="I49" s="186"/>
      <c r="J49" s="186"/>
      <c r="K49" s="186"/>
      <c r="L49" s="186"/>
      <c r="M49" s="186"/>
      <c r="N49" s="186"/>
      <c r="O49" s="186"/>
      <c r="P49" s="186"/>
      <c r="Q49" s="186"/>
      <c r="R49" s="186"/>
      <c r="S49" s="186"/>
    </row>
    <row r="50" spans="2:19" s="129" customFormat="1" x14ac:dyDescent="0.25">
      <c r="B50" s="186" t="s">
        <v>87</v>
      </c>
      <c r="C50" s="186"/>
      <c r="D50" s="186"/>
      <c r="E50" s="186"/>
      <c r="F50" s="186"/>
      <c r="G50" s="186"/>
      <c r="H50" s="186"/>
      <c r="I50" s="186"/>
      <c r="J50" s="186"/>
      <c r="K50" s="186"/>
      <c r="L50" s="186"/>
      <c r="M50" s="186"/>
      <c r="N50" s="186"/>
      <c r="O50" s="186"/>
      <c r="P50" s="186"/>
      <c r="Q50" s="186"/>
      <c r="R50" s="186"/>
      <c r="S50" s="186"/>
    </row>
    <row r="51" spans="2:19" s="129" customFormat="1" x14ac:dyDescent="0.25">
      <c r="B51" s="186"/>
      <c r="C51" s="186"/>
      <c r="D51" s="186"/>
      <c r="E51" s="186"/>
      <c r="F51" s="186"/>
      <c r="G51" s="186"/>
      <c r="H51" s="186"/>
      <c r="I51" s="186"/>
      <c r="J51" s="186"/>
      <c r="K51" s="186"/>
      <c r="L51" s="186"/>
      <c r="M51" s="186"/>
      <c r="N51" s="186"/>
      <c r="O51" s="186"/>
      <c r="P51" s="186"/>
      <c r="Q51" s="186"/>
      <c r="R51" s="186"/>
      <c r="S51" s="186"/>
    </row>
    <row r="52" spans="2:19" s="129" customFormat="1" x14ac:dyDescent="0.25">
      <c r="B52" s="186"/>
      <c r="C52" s="186"/>
      <c r="D52" s="186"/>
      <c r="E52" s="186"/>
      <c r="F52" s="186"/>
      <c r="G52" s="186"/>
      <c r="H52" s="186"/>
      <c r="I52" s="186"/>
      <c r="J52" s="186"/>
      <c r="K52" s="186"/>
      <c r="L52" s="186"/>
      <c r="M52" s="186"/>
      <c r="N52" s="186"/>
      <c r="O52" s="186"/>
      <c r="P52" s="186"/>
      <c r="Q52" s="186"/>
      <c r="R52" s="186"/>
      <c r="S52" s="186"/>
    </row>
    <row r="53" spans="2:19" s="129" customFormat="1" x14ac:dyDescent="0.25">
      <c r="B53" s="185" t="s">
        <v>92</v>
      </c>
      <c r="C53" s="185"/>
      <c r="D53" s="185"/>
      <c r="E53" s="185"/>
      <c r="F53" s="185"/>
      <c r="G53" s="185"/>
      <c r="H53" s="185"/>
      <c r="I53" s="185"/>
      <c r="J53" s="185"/>
      <c r="K53" s="185"/>
      <c r="L53" s="185"/>
      <c r="M53" s="185"/>
      <c r="N53" s="185"/>
      <c r="O53" s="185"/>
      <c r="P53" s="185"/>
      <c r="Q53" s="185"/>
      <c r="R53" s="185"/>
      <c r="S53" s="185"/>
    </row>
    <row r="54" spans="2:19" s="129" customFormat="1" x14ac:dyDescent="0.25">
      <c r="B54" s="191" t="s">
        <v>88</v>
      </c>
      <c r="C54" s="191"/>
      <c r="D54" s="191"/>
      <c r="E54" s="191"/>
      <c r="F54" s="191"/>
      <c r="G54" s="191"/>
      <c r="H54" s="191"/>
      <c r="I54" s="191"/>
      <c r="J54" s="191"/>
      <c r="K54" s="191"/>
      <c r="L54" s="191"/>
      <c r="M54" s="191"/>
      <c r="N54" s="191"/>
      <c r="O54" s="191"/>
      <c r="P54" s="191"/>
      <c r="Q54" s="191"/>
      <c r="R54" s="191"/>
      <c r="S54" s="191"/>
    </row>
  </sheetData>
  <sheetProtection algorithmName="SHA-512" hashValue="qlbcQwDvhHoXjKy59xOm2jY6IvNphesb3acrGqdqgOtzBZuMSi5QSQDABwuQvpBQsz55Htf92mMawcviSiMdkg==" saltValue="jBelCVLo7XHZEjrKqvhWIg==" spinCount="100000" sheet="1" objects="1" scenarios="1"/>
  <mergeCells count="28">
    <mergeCell ref="B47:S47"/>
    <mergeCell ref="B48:S49"/>
    <mergeCell ref="B50:S52"/>
    <mergeCell ref="B53:S53"/>
    <mergeCell ref="B54:S54"/>
    <mergeCell ref="B2:L12"/>
    <mergeCell ref="N2:S12"/>
    <mergeCell ref="B43:S43"/>
    <mergeCell ref="B37:S38"/>
    <mergeCell ref="B44:S44"/>
    <mergeCell ref="B29:S29"/>
    <mergeCell ref="B21:S22"/>
    <mergeCell ref="B27:S27"/>
    <mergeCell ref="B28:S28"/>
    <mergeCell ref="B24:S25"/>
    <mergeCell ref="B14:S14"/>
    <mergeCell ref="B15:S15"/>
    <mergeCell ref="B16:S16"/>
    <mergeCell ref="B18:S18"/>
    <mergeCell ref="B19:S19"/>
    <mergeCell ref="B20:S20"/>
    <mergeCell ref="B46:S46"/>
    <mergeCell ref="B40:S41"/>
    <mergeCell ref="B30:S30"/>
    <mergeCell ref="B31:S31"/>
    <mergeCell ref="B32:S32"/>
    <mergeCell ref="B33:S33"/>
    <mergeCell ref="B34:S36"/>
  </mergeCells>
  <hyperlinks>
    <hyperlink ref="N2:S12" r:id="rId1" display="https://www.spu.ie/resources/schoolbooks-scheme-postprimary-schools" xr:uid="{2BE0F37B-3231-450D-A0F3-8C7591C8536E}"/>
    <hyperlink ref="B21:S22" r:id="rId2" display="2.3. Tenderers found non-compliant must be issued &quot;non-compliant tender&quot; letter; that can be found on SPU website under Phase 3: Evaluation Process here: https://www.spu.ie/resources/schoolbooks-scheme-postprimary-schools" xr:uid="{CA94630E-074D-40C5-97D3-B4A91135D240}"/>
    <hyperlink ref="B37:S38" r:id="rId3" display="3.8. Tenderer who fail to reach 60% marks in any of the award criteria are to be issued &quot;non-compliant tender&quot; letter; that can be found on SPU website under Phase 3: Evaluation Process here: https://www.spu.ie/resources/schoolbooks-scheme-postprimary-schools" xr:uid="{84DA16FB-BF07-4E22-8DE6-5F77315C783B}"/>
    <hyperlink ref="B16:S16" r:id="rId4" display="1.2. If you have not yet unlocked your tender, see guidance on SPU website under Phase 3: Evaluation Process here: https://www.spu.ie/resources/schoolbooks-scheme-postprimary-schools" xr:uid="{1BE462AB-4772-4FB3-B8B6-2EC514C018B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sheetPr>
  <dimension ref="A1:Y52"/>
  <sheetViews>
    <sheetView zoomScale="115" zoomScaleNormal="115" workbookViewId="0">
      <selection activeCell="C23" sqref="C23"/>
    </sheetView>
  </sheetViews>
  <sheetFormatPr defaultColWidth="8.77734375" defaultRowHeight="13.2" x14ac:dyDescent="0.25"/>
  <cols>
    <col min="1" max="1" width="45.88671875" style="21" customWidth="1"/>
    <col min="2" max="11" width="19.44140625" style="21" customWidth="1"/>
    <col min="12" max="12" width="53.77734375" style="21" customWidth="1"/>
    <col min="13" max="25" width="9.21875" style="21" customWidth="1"/>
    <col min="26" max="16384" width="8.77734375" style="22"/>
  </cols>
  <sheetData>
    <row r="1" spans="1:14" ht="13.8" thickBot="1" x14ac:dyDescent="0.3"/>
    <row r="2" spans="1:14" ht="14.4" x14ac:dyDescent="0.25">
      <c r="A2" s="198" t="s">
        <v>107</v>
      </c>
      <c r="B2" s="199"/>
      <c r="C2" s="199"/>
      <c r="D2" s="199"/>
      <c r="E2" s="199"/>
      <c r="F2" s="199"/>
      <c r="G2" s="199"/>
      <c r="H2" s="199"/>
      <c r="I2" s="199"/>
      <c r="J2" s="199"/>
      <c r="K2" s="200"/>
      <c r="L2" s="47"/>
    </row>
    <row r="3" spans="1:14" ht="14.4" x14ac:dyDescent="0.25">
      <c r="A3" s="201"/>
      <c r="B3" s="202"/>
      <c r="C3" s="202"/>
      <c r="D3" s="202"/>
      <c r="E3" s="202"/>
      <c r="F3" s="202"/>
      <c r="G3" s="202"/>
      <c r="H3" s="202"/>
      <c r="I3" s="202"/>
      <c r="J3" s="202"/>
      <c r="K3" s="203"/>
      <c r="L3" s="47"/>
    </row>
    <row r="4" spans="1:14" ht="14.4" x14ac:dyDescent="0.25">
      <c r="A4" s="201"/>
      <c r="B4" s="202"/>
      <c r="C4" s="202"/>
      <c r="D4" s="202"/>
      <c r="E4" s="202"/>
      <c r="F4" s="202"/>
      <c r="G4" s="202"/>
      <c r="H4" s="202"/>
      <c r="I4" s="202"/>
      <c r="J4" s="202"/>
      <c r="K4" s="203"/>
      <c r="L4" s="47"/>
    </row>
    <row r="5" spans="1:14" ht="14.4" x14ac:dyDescent="0.25">
      <c r="A5" s="201"/>
      <c r="B5" s="202"/>
      <c r="C5" s="202"/>
      <c r="D5" s="202"/>
      <c r="E5" s="202"/>
      <c r="F5" s="202"/>
      <c r="G5" s="202"/>
      <c r="H5" s="202"/>
      <c r="I5" s="202"/>
      <c r="J5" s="202"/>
      <c r="K5" s="203"/>
      <c r="L5" s="47"/>
    </row>
    <row r="6" spans="1:14" ht="14.4" x14ac:dyDescent="0.25">
      <c r="A6" s="201"/>
      <c r="B6" s="202"/>
      <c r="C6" s="202"/>
      <c r="D6" s="202"/>
      <c r="E6" s="202"/>
      <c r="F6" s="202"/>
      <c r="G6" s="202"/>
      <c r="H6" s="202"/>
      <c r="I6" s="202"/>
      <c r="J6" s="202"/>
      <c r="K6" s="203"/>
      <c r="L6" s="47"/>
    </row>
    <row r="7" spans="1:14" ht="14.4" x14ac:dyDescent="0.25">
      <c r="A7" s="201"/>
      <c r="B7" s="202"/>
      <c r="C7" s="202"/>
      <c r="D7" s="202"/>
      <c r="E7" s="202"/>
      <c r="F7" s="202"/>
      <c r="G7" s="202"/>
      <c r="H7" s="202"/>
      <c r="I7" s="202"/>
      <c r="J7" s="202"/>
      <c r="K7" s="203"/>
      <c r="L7" s="47"/>
    </row>
    <row r="8" spans="1:14" ht="14.4" x14ac:dyDescent="0.25">
      <c r="A8" s="201"/>
      <c r="B8" s="202"/>
      <c r="C8" s="202"/>
      <c r="D8" s="202"/>
      <c r="E8" s="202"/>
      <c r="F8" s="202"/>
      <c r="G8" s="202"/>
      <c r="H8" s="202"/>
      <c r="I8" s="202"/>
      <c r="J8" s="202"/>
      <c r="K8" s="203"/>
      <c r="L8" s="47"/>
    </row>
    <row r="9" spans="1:14" ht="14.4" x14ac:dyDescent="0.25">
      <c r="A9" s="201"/>
      <c r="B9" s="202"/>
      <c r="C9" s="202"/>
      <c r="D9" s="202"/>
      <c r="E9" s="202"/>
      <c r="F9" s="202"/>
      <c r="G9" s="202"/>
      <c r="H9" s="202"/>
      <c r="I9" s="202"/>
      <c r="J9" s="202"/>
      <c r="K9" s="203"/>
      <c r="L9" s="47"/>
    </row>
    <row r="10" spans="1:14" ht="14.4" x14ac:dyDescent="0.25">
      <c r="A10" s="201"/>
      <c r="B10" s="202"/>
      <c r="C10" s="202"/>
      <c r="D10" s="202"/>
      <c r="E10" s="202"/>
      <c r="F10" s="202"/>
      <c r="G10" s="202"/>
      <c r="H10" s="202"/>
      <c r="I10" s="202"/>
      <c r="J10" s="202"/>
      <c r="K10" s="203"/>
      <c r="L10" s="47"/>
    </row>
    <row r="11" spans="1:14" ht="13.8" thickBot="1" x14ac:dyDescent="0.3">
      <c r="A11" s="204"/>
      <c r="B11" s="205"/>
      <c r="C11" s="205"/>
      <c r="D11" s="205"/>
      <c r="E11" s="205"/>
      <c r="F11" s="205"/>
      <c r="G11" s="205"/>
      <c r="H11" s="205"/>
      <c r="I11" s="205"/>
      <c r="J11" s="205"/>
      <c r="K11" s="206"/>
    </row>
    <row r="12" spans="1:14" ht="13.8" thickBot="1" x14ac:dyDescent="0.3"/>
    <row r="13" spans="1:14" ht="15" customHeight="1" x14ac:dyDescent="0.25">
      <c r="A13" s="13" t="s">
        <v>20</v>
      </c>
      <c r="B13" s="47"/>
      <c r="H13"/>
      <c r="N13"/>
    </row>
    <row r="14" spans="1:14" ht="14.4" customHeight="1" thickBot="1" x14ac:dyDescent="0.3">
      <c r="A14" s="14" t="s">
        <v>21</v>
      </c>
      <c r="C14" s="157"/>
      <c r="D14" s="157"/>
      <c r="E14" s="157"/>
      <c r="F14" s="157"/>
      <c r="G14" s="157"/>
      <c r="H14"/>
      <c r="I14"/>
      <c r="J14"/>
      <c r="K14"/>
      <c r="L14"/>
      <c r="M14"/>
      <c r="N14"/>
    </row>
    <row r="15" spans="1:14" ht="14.4" customHeight="1" thickTop="1" x14ac:dyDescent="0.25">
      <c r="A15" s="14" t="s">
        <v>22</v>
      </c>
      <c r="C15" s="160" t="s">
        <v>108</v>
      </c>
      <c r="D15" s="161"/>
      <c r="E15" s="161"/>
      <c r="F15" s="161"/>
      <c r="G15" s="162"/>
      <c r="H15"/>
      <c r="I15"/>
      <c r="J15"/>
      <c r="K15"/>
      <c r="L15"/>
      <c r="M15"/>
      <c r="N15"/>
    </row>
    <row r="16" spans="1:14" ht="14.4" customHeight="1" x14ac:dyDescent="0.25">
      <c r="A16" s="14" t="s">
        <v>23</v>
      </c>
      <c r="C16" s="163"/>
      <c r="D16" s="164"/>
      <c r="E16" s="164"/>
      <c r="F16" s="164"/>
      <c r="G16" s="165"/>
      <c r="H16"/>
      <c r="I16"/>
      <c r="J16"/>
      <c r="K16"/>
      <c r="L16"/>
      <c r="M16"/>
      <c r="N16"/>
    </row>
    <row r="17" spans="1:14" ht="14.4" customHeight="1" x14ac:dyDescent="0.25">
      <c r="A17" s="14" t="s">
        <v>24</v>
      </c>
      <c r="C17" s="163"/>
      <c r="D17" s="164"/>
      <c r="E17" s="164"/>
      <c r="F17" s="164"/>
      <c r="G17" s="165"/>
      <c r="H17"/>
      <c r="I17"/>
      <c r="J17"/>
      <c r="K17"/>
      <c r="L17"/>
      <c r="M17"/>
      <c r="N17"/>
    </row>
    <row r="18" spans="1:14" ht="14.4" customHeight="1" x14ac:dyDescent="0.25">
      <c r="A18" s="14" t="s">
        <v>25</v>
      </c>
      <c r="C18" s="163"/>
      <c r="D18" s="164"/>
      <c r="E18" s="164"/>
      <c r="F18" s="164"/>
      <c r="G18" s="165"/>
      <c r="H18"/>
      <c r="I18"/>
      <c r="J18"/>
      <c r="K18"/>
      <c r="L18"/>
      <c r="M18"/>
      <c r="N18"/>
    </row>
    <row r="19" spans="1:14" ht="15" customHeight="1" thickBot="1" x14ac:dyDescent="0.3">
      <c r="A19" s="14" t="s">
        <v>42</v>
      </c>
      <c r="C19" s="166"/>
      <c r="D19" s="167"/>
      <c r="E19" s="167"/>
      <c r="F19" s="167"/>
      <c r="G19" s="168"/>
      <c r="H19"/>
      <c r="I19"/>
      <c r="J19"/>
      <c r="K19"/>
      <c r="L19"/>
      <c r="M19"/>
      <c r="N19"/>
    </row>
    <row r="20" spans="1:14" ht="14.4" customHeight="1" thickTop="1" x14ac:dyDescent="0.25">
      <c r="A20" s="14" t="s">
        <v>43</v>
      </c>
      <c r="H20"/>
      <c r="I20"/>
      <c r="J20"/>
      <c r="K20"/>
      <c r="L20"/>
      <c r="M20"/>
      <c r="N20"/>
    </row>
    <row r="21" spans="1:14" ht="14.4" customHeight="1" x14ac:dyDescent="0.25">
      <c r="A21" s="14" t="s">
        <v>44</v>
      </c>
    </row>
    <row r="22" spans="1:14" ht="15" customHeight="1" thickBot="1" x14ac:dyDescent="0.3">
      <c r="A22" s="6" t="s">
        <v>45</v>
      </c>
    </row>
    <row r="23" spans="1:14" ht="13.8" thickBot="1" x14ac:dyDescent="0.3"/>
    <row r="24" spans="1:14" ht="85.2" customHeight="1" thickBot="1" x14ac:dyDescent="0.3">
      <c r="A24" s="48" t="s">
        <v>106</v>
      </c>
      <c r="B24" s="79" t="str">
        <f>A13</f>
        <v>Insert Name of Supplier 1</v>
      </c>
      <c r="C24" s="80" t="str">
        <f>A14</f>
        <v>Insert Name of Supplier 2</v>
      </c>
      <c r="D24" s="80" t="str">
        <f>A15</f>
        <v>Insert Name of Supplier 3</v>
      </c>
      <c r="E24" s="80" t="str">
        <f>A16</f>
        <v>Insert Name of Supplier 4</v>
      </c>
      <c r="F24" s="80" t="str">
        <f>A17</f>
        <v>Insert Name of Supplier 5</v>
      </c>
      <c r="G24" s="74" t="str">
        <f>A18</f>
        <v>Insert Name of Supplier 6</v>
      </c>
      <c r="H24" s="75" t="str">
        <f>A19</f>
        <v>Insert Name of Supplier 7</v>
      </c>
      <c r="I24" s="75" t="str">
        <f>A20</f>
        <v>Insert Name of Supplier 8</v>
      </c>
      <c r="J24" s="75" t="str">
        <f>A21</f>
        <v>Insert Name of Supplier 9</v>
      </c>
      <c r="K24" s="75" t="str">
        <f>A22</f>
        <v>Insert Name of Supplier 10</v>
      </c>
      <c r="L24" s="66" t="s">
        <v>31</v>
      </c>
    </row>
    <row r="25" spans="1:14" ht="61.2" customHeight="1" x14ac:dyDescent="0.25">
      <c r="A25" s="145" t="s">
        <v>59</v>
      </c>
      <c r="B25" s="8"/>
      <c r="C25" s="9"/>
      <c r="D25" s="9"/>
      <c r="E25" s="9"/>
      <c r="F25" s="9"/>
      <c r="G25" s="9"/>
      <c r="H25" s="9"/>
      <c r="I25" s="9"/>
      <c r="J25" s="9"/>
      <c r="K25" s="138"/>
      <c r="L25" s="141" t="s">
        <v>56</v>
      </c>
    </row>
    <row r="26" spans="1:14" ht="61.2" customHeight="1" x14ac:dyDescent="0.25">
      <c r="A26" s="146" t="s">
        <v>26</v>
      </c>
      <c r="B26" s="83"/>
      <c r="C26" s="16"/>
      <c r="D26" s="16"/>
      <c r="E26" s="16"/>
      <c r="F26" s="16"/>
      <c r="G26" s="16"/>
      <c r="H26" s="16"/>
      <c r="I26" s="16"/>
      <c r="J26" s="16"/>
      <c r="K26" s="139"/>
      <c r="L26" s="142" t="s">
        <v>56</v>
      </c>
    </row>
    <row r="27" spans="1:14" ht="61.2" customHeight="1" x14ac:dyDescent="0.25">
      <c r="A27" s="146" t="s">
        <v>27</v>
      </c>
      <c r="B27" s="83"/>
      <c r="C27" s="16"/>
      <c r="D27" s="16"/>
      <c r="E27" s="16"/>
      <c r="F27" s="16"/>
      <c r="G27" s="16"/>
      <c r="H27" s="16"/>
      <c r="I27" s="16"/>
      <c r="J27" s="16"/>
      <c r="K27" s="139"/>
      <c r="L27" s="142" t="s">
        <v>56</v>
      </c>
    </row>
    <row r="28" spans="1:14" ht="61.2" customHeight="1" x14ac:dyDescent="0.25">
      <c r="A28" s="146" t="s">
        <v>28</v>
      </c>
      <c r="B28" s="83"/>
      <c r="C28" s="16"/>
      <c r="D28" s="16"/>
      <c r="E28" s="16"/>
      <c r="F28" s="16"/>
      <c r="G28" s="16"/>
      <c r="H28" s="16"/>
      <c r="I28" s="16"/>
      <c r="J28" s="16"/>
      <c r="K28" s="139"/>
      <c r="L28" s="142" t="s">
        <v>56</v>
      </c>
    </row>
    <row r="29" spans="1:14" ht="61.2" customHeight="1" x14ac:dyDescent="0.25">
      <c r="A29" s="146" t="s">
        <v>29</v>
      </c>
      <c r="B29" s="83"/>
      <c r="C29" s="16"/>
      <c r="D29" s="16"/>
      <c r="E29" s="16"/>
      <c r="F29" s="16"/>
      <c r="G29" s="16"/>
      <c r="H29" s="16"/>
      <c r="I29" s="16"/>
      <c r="J29" s="16"/>
      <c r="K29" s="139"/>
      <c r="L29" s="142" t="s">
        <v>56</v>
      </c>
    </row>
    <row r="30" spans="1:14" ht="61.2" customHeight="1" x14ac:dyDescent="0.25">
      <c r="A30" s="147" t="s">
        <v>61</v>
      </c>
      <c r="B30" s="83"/>
      <c r="C30" s="16"/>
      <c r="D30" s="16"/>
      <c r="E30" s="16"/>
      <c r="F30" s="16"/>
      <c r="G30" s="16"/>
      <c r="H30" s="16"/>
      <c r="I30" s="16"/>
      <c r="J30" s="16"/>
      <c r="K30" s="139"/>
      <c r="L30" s="143" t="s">
        <v>56</v>
      </c>
    </row>
    <row r="31" spans="1:14" ht="61.2" customHeight="1" thickBot="1" x14ac:dyDescent="0.3">
      <c r="A31" s="148" t="s">
        <v>30</v>
      </c>
      <c r="B31" s="84"/>
      <c r="C31" s="82"/>
      <c r="D31" s="82"/>
      <c r="E31" s="82"/>
      <c r="F31" s="82"/>
      <c r="G31" s="82"/>
      <c r="H31" s="82"/>
      <c r="I31" s="82"/>
      <c r="J31" s="82"/>
      <c r="K31" s="140"/>
      <c r="L31" s="144" t="s">
        <v>56</v>
      </c>
    </row>
    <row r="32" spans="1:14" ht="87" thickBot="1" x14ac:dyDescent="0.3">
      <c r="A32" s="137" t="s">
        <v>94</v>
      </c>
      <c r="B32" s="81" t="str">
        <f>A13</f>
        <v>Insert Name of Supplier 1</v>
      </c>
      <c r="C32" s="76" t="str">
        <f>A14</f>
        <v>Insert Name of Supplier 2</v>
      </c>
      <c r="D32" s="76" t="str">
        <f>A15</f>
        <v>Insert Name of Supplier 3</v>
      </c>
      <c r="E32" s="76" t="str">
        <f>A16</f>
        <v>Insert Name of Supplier 4</v>
      </c>
      <c r="F32" s="77" t="str">
        <f>A17</f>
        <v>Insert Name of Supplier 5</v>
      </c>
      <c r="G32" s="76" t="str">
        <f>A18</f>
        <v>Insert Name of Supplier 6</v>
      </c>
      <c r="H32" s="76" t="str">
        <f>A19</f>
        <v>Insert Name of Supplier 7</v>
      </c>
      <c r="I32" s="76" t="str">
        <f>A20</f>
        <v>Insert Name of Supplier 8</v>
      </c>
      <c r="J32" s="77" t="str">
        <f>A21</f>
        <v>Insert Name of Supplier 9</v>
      </c>
      <c r="K32" s="78" t="str">
        <f>A22</f>
        <v>Insert Name of Supplier 10</v>
      </c>
      <c r="L32"/>
      <c r="M32"/>
    </row>
    <row r="33" spans="1:13" ht="54.6" customHeight="1" x14ac:dyDescent="0.25">
      <c r="A33" s="49" t="s">
        <v>35</v>
      </c>
      <c r="B33" s="10"/>
      <c r="C33" s="11"/>
      <c r="D33" s="11"/>
      <c r="E33" s="11"/>
      <c r="F33" s="15"/>
      <c r="G33" s="11"/>
      <c r="H33" s="11"/>
      <c r="I33" s="11"/>
      <c r="J33" s="11"/>
      <c r="K33" s="12"/>
      <c r="L33"/>
      <c r="M33"/>
    </row>
    <row r="34" spans="1:13" ht="54.6" customHeight="1" x14ac:dyDescent="0.25">
      <c r="A34" s="49" t="s">
        <v>36</v>
      </c>
      <c r="B34" s="10"/>
      <c r="C34" s="11"/>
      <c r="D34" s="11"/>
      <c r="E34" s="11"/>
      <c r="F34" s="15"/>
      <c r="G34" s="11"/>
      <c r="H34" s="11"/>
      <c r="I34" s="11"/>
      <c r="J34" s="11"/>
      <c r="K34" s="12"/>
      <c r="L34"/>
      <c r="M34"/>
    </row>
    <row r="35" spans="1:13" ht="54.6" customHeight="1" x14ac:dyDescent="0.25">
      <c r="A35" s="49" t="s">
        <v>95</v>
      </c>
      <c r="B35" s="10"/>
      <c r="C35" s="11"/>
      <c r="D35" s="11"/>
      <c r="E35" s="11"/>
      <c r="F35" s="15"/>
      <c r="G35" s="11"/>
      <c r="H35" s="11"/>
      <c r="I35" s="11"/>
      <c r="J35" s="11"/>
      <c r="K35" s="12"/>
      <c r="L35"/>
      <c r="M35"/>
    </row>
    <row r="36" spans="1:13" ht="54.6" customHeight="1" x14ac:dyDescent="0.25">
      <c r="A36" s="49" t="s">
        <v>96</v>
      </c>
      <c r="B36" s="10"/>
      <c r="C36" s="11"/>
      <c r="D36" s="11"/>
      <c r="E36" s="11"/>
      <c r="F36" s="15"/>
      <c r="G36" s="11"/>
      <c r="H36" s="11"/>
      <c r="I36" s="11"/>
      <c r="J36" s="11"/>
      <c r="K36" s="12"/>
      <c r="L36"/>
      <c r="M36"/>
    </row>
    <row r="37" spans="1:13" ht="54.6" customHeight="1" thickBot="1" x14ac:dyDescent="0.3">
      <c r="A37" s="50" t="s">
        <v>97</v>
      </c>
      <c r="B37" s="153"/>
      <c r="C37" s="154"/>
      <c r="D37" s="154"/>
      <c r="E37" s="154"/>
      <c r="F37" s="155"/>
      <c r="G37" s="154"/>
      <c r="H37" s="154"/>
      <c r="I37" s="154"/>
      <c r="J37" s="154"/>
      <c r="K37" s="156"/>
      <c r="L37"/>
      <c r="M37"/>
    </row>
    <row r="38" spans="1:13" s="21" customFormat="1" ht="29.55" customHeight="1" thickBot="1" x14ac:dyDescent="0.3">
      <c r="A38" s="68" t="s">
        <v>63</v>
      </c>
      <c r="B38" s="69" t="str">
        <f>IF(AND(COUNTBLANK(B25:B31)=7,COUNTBLANK(B33:B37)=5),"PLEASE COMPLETE EMPTY FIELDS",IF(OR(COUNTIF(B25:B31,"FAIL")&gt;0,COUNTIF(B33:B37,"FAIL")&gt;0),"FAIL",IF(OR(COUNTIF(B25:B31,"PENDING")&gt;0),"PENDING",IF(OR(COUNTBLANK(B25:B31)&gt;0,COUNTBLANK(B33:B37)&gt;0),"PLEASE COMPLETE EMPTY FIELDS","PASS"))))</f>
        <v>PLEASE COMPLETE EMPTY FIELDS</v>
      </c>
      <c r="C38" s="7" t="str">
        <f t="shared" ref="C38:K38" si="0">IF(AND(COUNTBLANK(C25:C31)=7,COUNTBLANK(C33:C37)=5),"PLEASE COMPLETE EMPTY FIELDS",IF(OR(COUNTIF(C25:C31,"FAIL")&gt;0,COUNTIF(C33:C37,"FAIL")&gt;0),"FAIL",IF(OR(COUNTIF(C25:C31,"PENDING")&gt;0),"PENDING",IF(OR(COUNTBLANK(C25:C31)&gt;0,COUNTBLANK(C33:C37)&gt;0),"PLEASE COMPLETE EMPTY FIELDS","PASS"))))</f>
        <v>PLEASE COMPLETE EMPTY FIELDS</v>
      </c>
      <c r="D38" s="7" t="str">
        <f t="shared" si="0"/>
        <v>PLEASE COMPLETE EMPTY FIELDS</v>
      </c>
      <c r="E38" s="7" t="str">
        <f t="shared" si="0"/>
        <v>PLEASE COMPLETE EMPTY FIELDS</v>
      </c>
      <c r="F38" s="7" t="str">
        <f t="shared" si="0"/>
        <v>PLEASE COMPLETE EMPTY FIELDS</v>
      </c>
      <c r="G38" s="7" t="str">
        <f t="shared" si="0"/>
        <v>PLEASE COMPLETE EMPTY FIELDS</v>
      </c>
      <c r="H38" s="7" t="str">
        <f t="shared" si="0"/>
        <v>PLEASE COMPLETE EMPTY FIELDS</v>
      </c>
      <c r="I38" s="7" t="str">
        <f t="shared" si="0"/>
        <v>PLEASE COMPLETE EMPTY FIELDS</v>
      </c>
      <c r="J38" s="7" t="str">
        <f t="shared" si="0"/>
        <v>PLEASE COMPLETE EMPTY FIELDS</v>
      </c>
      <c r="K38" s="67" t="str">
        <f t="shared" si="0"/>
        <v>PLEASE COMPLETE EMPTY FIELDS</v>
      </c>
      <c r="L38"/>
      <c r="M38"/>
    </row>
    <row r="39" spans="1:13" ht="14.4" x14ac:dyDescent="0.25">
      <c r="A39" s="51"/>
      <c r="B39" s="47" t="s">
        <v>64</v>
      </c>
      <c r="C39" s="47"/>
      <c r="D39" s="47"/>
      <c r="E39" s="47"/>
      <c r="F39" s="47"/>
      <c r="G39" s="47"/>
      <c r="H39" s="47"/>
      <c r="I39" s="47"/>
      <c r="J39" s="47"/>
      <c r="K39" s="47"/>
      <c r="L39"/>
      <c r="M39"/>
    </row>
    <row r="40" spans="1:13" ht="14.4" x14ac:dyDescent="0.25">
      <c r="A40" s="47"/>
      <c r="B40" s="47"/>
      <c r="C40" s="47"/>
      <c r="D40" s="47"/>
      <c r="E40" s="47"/>
      <c r="F40" s="47"/>
      <c r="G40" s="47"/>
      <c r="H40" s="47"/>
      <c r="I40" s="47"/>
      <c r="J40" s="47"/>
      <c r="K40" s="47"/>
      <c r="L40"/>
      <c r="M40"/>
    </row>
    <row r="42" spans="1:13" hidden="1" x14ac:dyDescent="0.25">
      <c r="A42" s="117" t="s">
        <v>67</v>
      </c>
    </row>
    <row r="43" spans="1:13" hidden="1" x14ac:dyDescent="0.25">
      <c r="A43" s="117" t="s">
        <v>32</v>
      </c>
    </row>
    <row r="44" spans="1:13" hidden="1" x14ac:dyDescent="0.25">
      <c r="A44" s="117" t="s">
        <v>33</v>
      </c>
    </row>
    <row r="45" spans="1:13" hidden="1" x14ac:dyDescent="0.25">
      <c r="A45" s="117" t="s">
        <v>34</v>
      </c>
    </row>
    <row r="47" spans="1:13" ht="14.4" x14ac:dyDescent="0.25">
      <c r="A47" s="52"/>
    </row>
    <row r="48" spans="1:13" ht="14.4" x14ac:dyDescent="0.25">
      <c r="A48" s="53"/>
    </row>
    <row r="49" spans="1:1" ht="14.4" x14ac:dyDescent="0.25">
      <c r="A49" s="54"/>
    </row>
    <row r="50" spans="1:1" ht="14.4" x14ac:dyDescent="0.25">
      <c r="A50" s="55"/>
    </row>
    <row r="51" spans="1:1" ht="14.4" x14ac:dyDescent="0.25">
      <c r="A51" s="47"/>
    </row>
    <row r="52" spans="1:1" ht="14.4" x14ac:dyDescent="0.25">
      <c r="A52" s="47"/>
    </row>
  </sheetData>
  <sheetProtection algorithmName="SHA-512" hashValue="SLwLV/x3IHcMaS34ES3aehyRzDriXn+DF6PPYpjOJymakZj7b51a1AZZh6ngXaAU4sO4vhVrI93Ici9zA9/rlw==" saltValue="fGAL/gLHcEHU1f+RCGYK1w==" spinCount="100000" sheet="1" objects="1" scenarios="1"/>
  <mergeCells count="2">
    <mergeCell ref="C15:G19"/>
    <mergeCell ref="A2:K11"/>
  </mergeCells>
  <phoneticPr fontId="4" type="noConversion"/>
  <conditionalFormatting sqref="B25:K31 B33:K37">
    <cfRule type="containsText" dxfId="26" priority="4" operator="containsText" text="Pending">
      <formula>NOT(ISERROR(SEARCH("Pending",B25)))</formula>
    </cfRule>
    <cfRule type="containsText" dxfId="25" priority="5" operator="containsText" text="Fail">
      <formula>NOT(ISERROR(SEARCH("Fail",B25)))</formula>
    </cfRule>
    <cfRule type="containsText" dxfId="24" priority="6" operator="containsText" text="Pass">
      <formula>NOT(ISERROR(SEARCH("Pass",B25)))</formula>
    </cfRule>
  </conditionalFormatting>
  <conditionalFormatting sqref="B38:K38">
    <cfRule type="containsText" dxfId="23" priority="1" operator="containsText" text="PASS">
      <formula>NOT(ISERROR(SEARCH("PASS",B38)))</formula>
    </cfRule>
    <cfRule type="containsText" dxfId="22" priority="2" operator="containsText" text="Pending">
      <formula>NOT(ISERROR(SEARCH("Pending",B38)))</formula>
    </cfRule>
    <cfRule type="containsText" dxfId="21" priority="3" operator="containsText" text="FAIL">
      <formula>NOT(ISERROR(SEARCH("FAIL",B38)))</formula>
    </cfRule>
  </conditionalFormatting>
  <dataValidations count="2">
    <dataValidation type="list" allowBlank="1" showInputMessage="1" showErrorMessage="1" sqref="B25:K31" xr:uid="{9EE31FD4-D2E5-4FE0-A896-FEBF716194CB}">
      <formula1>$A$43:$A$45</formula1>
    </dataValidation>
    <dataValidation type="list" allowBlank="1" showInputMessage="1" showErrorMessage="1" sqref="B33:K37" xr:uid="{5BB9145B-F7AB-4B25-95FF-1135E093F339}">
      <formula1>$A$43:$A$44</formula1>
    </dataValidation>
  </dataValidations>
  <printOptions gridLines="1"/>
  <pageMargins left="0.74803149606299213" right="0.74803149606299213"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B37C9-7BE0-4071-B5D1-010B1342EFAE}">
  <sheetPr>
    <tabColor theme="5" tint="0.59999389629810485"/>
  </sheetPr>
  <dimension ref="B1:P46"/>
  <sheetViews>
    <sheetView zoomScaleNormal="100" workbookViewId="0">
      <selection activeCell="B17" sqref="B17"/>
    </sheetView>
  </sheetViews>
  <sheetFormatPr defaultColWidth="9.109375" defaultRowHeight="15.6" x14ac:dyDescent="0.3"/>
  <cols>
    <col min="1" max="1" width="2.5546875" style="32" customWidth="1"/>
    <col min="2" max="2" width="45.109375" style="32" customWidth="1"/>
    <col min="3" max="3" width="28.33203125" style="32" customWidth="1"/>
    <col min="4" max="4" width="30.88671875" style="32" customWidth="1"/>
    <col min="5" max="5" width="22.6640625" style="32" bestFit="1" customWidth="1"/>
    <col min="6" max="6" width="2.5546875" style="32" customWidth="1"/>
    <col min="7" max="7" width="25.6640625" style="32" customWidth="1"/>
    <col min="8" max="8" width="31.109375" style="32" customWidth="1"/>
    <col min="9" max="9" width="22.6640625" style="32" bestFit="1" customWidth="1"/>
    <col min="10" max="10" width="2.88671875" style="32" customWidth="1"/>
    <col min="11" max="11" width="25.6640625" style="32" customWidth="1"/>
    <col min="12" max="12" width="29.6640625" style="32" customWidth="1"/>
    <col min="13" max="13" width="22.6640625" style="32" bestFit="1" customWidth="1"/>
    <col min="14" max="14" width="3.109375" style="32" customWidth="1"/>
    <col min="15" max="15" width="26.88671875" style="32" customWidth="1"/>
    <col min="16" max="16384" width="9.109375" style="32"/>
  </cols>
  <sheetData>
    <row r="1" spans="2:16" ht="16.2" thickBot="1" x14ac:dyDescent="0.35"/>
    <row r="2" spans="2:16" ht="36.6" customHeight="1" thickBot="1" x14ac:dyDescent="0.35">
      <c r="B2" s="33" t="s">
        <v>3</v>
      </c>
      <c r="C2" s="207" t="s">
        <v>4</v>
      </c>
      <c r="D2" s="208"/>
      <c r="E2" s="208"/>
      <c r="F2" s="208"/>
      <c r="G2" s="209"/>
      <c r="H2"/>
      <c r="I2" s="225" t="s">
        <v>65</v>
      </c>
      <c r="J2" s="226"/>
      <c r="K2" s="226"/>
      <c r="L2" s="226"/>
      <c r="M2" s="226"/>
      <c r="N2" s="226"/>
      <c r="O2" s="227"/>
      <c r="P2" s="34"/>
    </row>
    <row r="3" spans="2:16" ht="56.4" customHeight="1" x14ac:dyDescent="0.3">
      <c r="B3" s="35" t="s">
        <v>9</v>
      </c>
      <c r="C3" s="210" t="s">
        <v>10</v>
      </c>
      <c r="D3" s="211"/>
      <c r="E3" s="211"/>
      <c r="F3" s="211"/>
      <c r="G3" s="212"/>
      <c r="H3"/>
      <c r="I3" s="228"/>
      <c r="J3" s="229"/>
      <c r="K3" s="229"/>
      <c r="L3" s="229"/>
      <c r="M3" s="229"/>
      <c r="N3" s="229"/>
      <c r="O3" s="230"/>
      <c r="P3" s="34"/>
    </row>
    <row r="4" spans="2:16" ht="49.2" customHeight="1" x14ac:dyDescent="0.3">
      <c r="B4" s="36" t="s">
        <v>8</v>
      </c>
      <c r="C4" s="213" t="s">
        <v>11</v>
      </c>
      <c r="D4" s="214"/>
      <c r="E4" s="214"/>
      <c r="F4" s="214"/>
      <c r="G4" s="215"/>
      <c r="H4"/>
      <c r="I4" s="228"/>
      <c r="J4" s="229"/>
      <c r="K4" s="229"/>
      <c r="L4" s="229"/>
      <c r="M4" s="229"/>
      <c r="N4" s="229"/>
      <c r="O4" s="230"/>
      <c r="P4" s="34"/>
    </row>
    <row r="5" spans="2:16" ht="60.6" customHeight="1" x14ac:dyDescent="0.3">
      <c r="B5" s="37" t="s">
        <v>7</v>
      </c>
      <c r="C5" s="216" t="s">
        <v>12</v>
      </c>
      <c r="D5" s="217"/>
      <c r="E5" s="217"/>
      <c r="F5" s="217"/>
      <c r="G5" s="218"/>
      <c r="H5"/>
      <c r="I5" s="228"/>
      <c r="J5" s="229"/>
      <c r="K5" s="229"/>
      <c r="L5" s="229"/>
      <c r="M5" s="229"/>
      <c r="N5" s="229"/>
      <c r="O5" s="230"/>
      <c r="P5" s="34"/>
    </row>
    <row r="6" spans="2:16" ht="53.4" customHeight="1" x14ac:dyDescent="0.3">
      <c r="B6" s="38" t="s">
        <v>6</v>
      </c>
      <c r="C6" s="219" t="s">
        <v>13</v>
      </c>
      <c r="D6" s="220"/>
      <c r="E6" s="220"/>
      <c r="F6" s="220"/>
      <c r="G6" s="221"/>
      <c r="H6"/>
      <c r="I6" s="228"/>
      <c r="J6" s="229"/>
      <c r="K6" s="229"/>
      <c r="L6" s="229"/>
      <c r="M6" s="229"/>
      <c r="N6" s="229"/>
      <c r="O6" s="230"/>
      <c r="P6" s="34"/>
    </row>
    <row r="7" spans="2:16" ht="54.6" customHeight="1" x14ac:dyDescent="0.3">
      <c r="B7" s="38" t="s">
        <v>5</v>
      </c>
      <c r="C7" s="219" t="s">
        <v>14</v>
      </c>
      <c r="D7" s="220"/>
      <c r="E7" s="220"/>
      <c r="F7" s="220"/>
      <c r="G7" s="221"/>
      <c r="H7"/>
      <c r="I7" s="228"/>
      <c r="J7" s="229"/>
      <c r="K7" s="229"/>
      <c r="L7" s="229"/>
      <c r="M7" s="229"/>
      <c r="N7" s="229"/>
      <c r="O7" s="230"/>
      <c r="P7" s="34"/>
    </row>
    <row r="8" spans="2:16" ht="39.6" customHeight="1" thickBot="1" x14ac:dyDescent="0.35">
      <c r="B8" s="39">
        <v>0</v>
      </c>
      <c r="C8" s="222" t="s">
        <v>15</v>
      </c>
      <c r="D8" s="223"/>
      <c r="E8" s="223"/>
      <c r="F8" s="223"/>
      <c r="G8" s="224"/>
      <c r="H8"/>
      <c r="I8" s="231"/>
      <c r="J8" s="232"/>
      <c r="K8" s="232"/>
      <c r="L8" s="232"/>
      <c r="M8" s="232"/>
      <c r="N8" s="232"/>
      <c r="O8" s="233"/>
      <c r="P8" s="34"/>
    </row>
    <row r="10" spans="2:16" ht="35.4" customHeight="1" x14ac:dyDescent="0.3">
      <c r="B10" s="240" t="s">
        <v>60</v>
      </c>
      <c r="C10" s="242" t="s">
        <v>48</v>
      </c>
      <c r="D10" s="242"/>
      <c r="G10" s="243" t="s">
        <v>46</v>
      </c>
      <c r="H10" s="244"/>
      <c r="K10" s="245" t="s">
        <v>47</v>
      </c>
      <c r="L10" s="246"/>
    </row>
    <row r="11" spans="2:16" ht="84" customHeight="1" thickBot="1" x14ac:dyDescent="0.35">
      <c r="B11" s="241"/>
      <c r="C11" s="247" t="s">
        <v>51</v>
      </c>
      <c r="D11" s="248"/>
      <c r="G11" s="249" t="s">
        <v>52</v>
      </c>
      <c r="H11" s="250"/>
      <c r="K11" s="251" t="s">
        <v>53</v>
      </c>
      <c r="L11" s="252"/>
    </row>
    <row r="12" spans="2:16" x14ac:dyDescent="0.3">
      <c r="B12" s="40" t="s">
        <v>49</v>
      </c>
      <c r="C12" s="253">
        <f>C13/1000</f>
        <v>0.3</v>
      </c>
      <c r="D12" s="253"/>
      <c r="G12" s="254">
        <f>G13/1000</f>
        <v>0.3</v>
      </c>
      <c r="H12" s="255"/>
      <c r="K12" s="253">
        <f>K13/1000</f>
        <v>0.15</v>
      </c>
      <c r="L12" s="253"/>
      <c r="O12" s="70" t="s">
        <v>50</v>
      </c>
    </row>
    <row r="13" spans="2:16" ht="26.25" customHeight="1" thickBot="1" x14ac:dyDescent="0.35">
      <c r="B13" s="41" t="s">
        <v>37</v>
      </c>
      <c r="C13" s="256">
        <v>300</v>
      </c>
      <c r="D13" s="256"/>
      <c r="G13" s="256">
        <v>300</v>
      </c>
      <c r="H13" s="256"/>
      <c r="K13" s="256">
        <v>150</v>
      </c>
      <c r="L13" s="256"/>
      <c r="O13" s="71">
        <f>C13+G13+K13</f>
        <v>750</v>
      </c>
    </row>
    <row r="14" spans="2:16" ht="22.5" customHeight="1" x14ac:dyDescent="0.3">
      <c r="B14" s="41" t="s">
        <v>38</v>
      </c>
      <c r="C14" s="239">
        <f>C13*0.6</f>
        <v>180</v>
      </c>
      <c r="D14" s="239"/>
      <c r="G14" s="239">
        <f>G13*0.6</f>
        <v>180</v>
      </c>
      <c r="H14" s="239"/>
      <c r="K14" s="239">
        <f>K13*0.6</f>
        <v>90</v>
      </c>
      <c r="L14" s="239"/>
      <c r="O14"/>
    </row>
    <row r="15" spans="2:16" ht="22.5" customHeight="1" thickBot="1" x14ac:dyDescent="0.35">
      <c r="B15" s="45"/>
      <c r="C15" s="46"/>
      <c r="D15" s="46"/>
      <c r="G15" s="46"/>
      <c r="H15" s="46"/>
      <c r="K15" s="46"/>
      <c r="L15" s="46"/>
      <c r="O15"/>
    </row>
    <row r="16" spans="2:16" ht="141" customHeight="1" thickBot="1" x14ac:dyDescent="0.35">
      <c r="B16" s="234" t="s">
        <v>105</v>
      </c>
      <c r="C16" s="235"/>
      <c r="D16" s="235"/>
      <c r="E16" s="235"/>
      <c r="F16" s="235"/>
      <c r="G16" s="235"/>
      <c r="H16" s="235"/>
      <c r="I16" s="235"/>
      <c r="J16" s="235"/>
      <c r="K16" s="235"/>
      <c r="L16" s="235"/>
      <c r="M16" s="236"/>
      <c r="O16" s="72" t="s">
        <v>62</v>
      </c>
    </row>
    <row r="17" spans="2:16" customFormat="1" ht="18" customHeight="1" thickBot="1" x14ac:dyDescent="0.3"/>
    <row r="18" spans="2:16" ht="27" customHeight="1" thickBot="1" x14ac:dyDescent="0.35">
      <c r="B18" s="261" t="str">
        <f>IF('Mandatory Requirements'!B38="FAIL", "DID NOT PASS MANDATORY REQUIREMENTS", 'Mandatory Requirements'!A13)</f>
        <v>Insert Name of Supplier 1</v>
      </c>
      <c r="C18" s="63">
        <v>0</v>
      </c>
      <c r="D18" s="60">
        <f>C13*C18</f>
        <v>0</v>
      </c>
      <c r="E18" s="61" t="s">
        <v>39</v>
      </c>
      <c r="G18" s="63">
        <v>0</v>
      </c>
      <c r="H18" s="60">
        <f>G18*G13</f>
        <v>0</v>
      </c>
      <c r="I18" s="64" t="s">
        <v>40</v>
      </c>
      <c r="J18" s="42"/>
      <c r="K18" s="63">
        <v>0</v>
      </c>
      <c r="L18" s="60">
        <f>K13*K18</f>
        <v>0</v>
      </c>
      <c r="M18" s="61" t="s">
        <v>41</v>
      </c>
      <c r="O18"/>
      <c r="P18"/>
    </row>
    <row r="19" spans="2:16" ht="183" customHeight="1" thickBot="1" x14ac:dyDescent="0.35">
      <c r="B19" s="262"/>
      <c r="C19" s="237" t="s">
        <v>98</v>
      </c>
      <c r="D19" s="238"/>
      <c r="E19" s="62" t="str">
        <f>IF(C18&gt;59%, "PASS", "FAIL")</f>
        <v>FAIL</v>
      </c>
      <c r="G19" s="237" t="s">
        <v>98</v>
      </c>
      <c r="H19" s="238"/>
      <c r="I19" s="62" t="str">
        <f>IF(G18&gt;59%, "PASS", "FAIL")</f>
        <v>FAIL</v>
      </c>
      <c r="J19" s="43"/>
      <c r="K19" s="237" t="s">
        <v>98</v>
      </c>
      <c r="L19" s="238"/>
      <c r="M19" s="62" t="str">
        <f>IF(K18&gt;59%, "PASS", "FAIL")</f>
        <v>FAIL</v>
      </c>
      <c r="O19" s="73" t="str">
        <f>IF(AND(COUNTBLANK(E19)=1,COUNTBLANK(I19)=1,COUNTBLANK(M19)=1),"",IF(OR(COUNTIF(E19,"FAIL")&gt;0,COUNTIF(I19,"FAIL")&gt;0,COUNTIF(M19,"FAIL")&gt;0),"NON-COMPLIANT",(SUM(D18+H18+L18))))</f>
        <v>NON-COMPLIANT</v>
      </c>
    </row>
    <row r="20" spans="2:16" customFormat="1" ht="12.75" customHeight="1" thickBot="1" x14ac:dyDescent="0.3"/>
    <row r="21" spans="2:16" ht="27" customHeight="1" thickBot="1" x14ac:dyDescent="0.35">
      <c r="B21" s="259" t="str">
        <f>IF('Mandatory Requirements'!C38="FAIL", "DID NOT PASS MANDATORY REQUIREMENTS", 'Mandatory Requirements'!A14)</f>
        <v>Insert Name of Supplier 2</v>
      </c>
      <c r="C21" s="63">
        <v>0</v>
      </c>
      <c r="D21" s="60">
        <f>C21*C13</f>
        <v>0</v>
      </c>
      <c r="E21" s="61" t="s">
        <v>39</v>
      </c>
      <c r="G21" s="63">
        <v>0</v>
      </c>
      <c r="H21" s="60">
        <f>G21*G13</f>
        <v>0</v>
      </c>
      <c r="I21" s="64" t="s">
        <v>40</v>
      </c>
      <c r="J21" s="42"/>
      <c r="K21" s="63">
        <v>0</v>
      </c>
      <c r="L21" s="60">
        <f>K21*K13</f>
        <v>0</v>
      </c>
      <c r="M21" s="61" t="s">
        <v>41</v>
      </c>
      <c r="O21" s="44"/>
    </row>
    <row r="22" spans="2:16" ht="183" customHeight="1" thickBot="1" x14ac:dyDescent="0.35">
      <c r="B22" s="260"/>
      <c r="C22" s="237" t="s">
        <v>98</v>
      </c>
      <c r="D22" s="238"/>
      <c r="E22" s="62" t="str">
        <f>IF(C21&gt;59%, "PASS", "FAIL")</f>
        <v>FAIL</v>
      </c>
      <c r="G22" s="237" t="s">
        <v>98</v>
      </c>
      <c r="H22" s="238"/>
      <c r="I22" s="62" t="str">
        <f>IF(G21&gt;59%, "PASS", "FAIL")</f>
        <v>FAIL</v>
      </c>
      <c r="J22" s="43"/>
      <c r="K22" s="237" t="s">
        <v>98</v>
      </c>
      <c r="L22" s="238"/>
      <c r="M22" s="62" t="str">
        <f>IF(K21&gt;59%, "PASS", "FAIL")</f>
        <v>FAIL</v>
      </c>
      <c r="O22" s="73" t="str">
        <f>IF(AND(COUNTBLANK(E22)=1,COUNTBLANK(I22)=1,COUNTBLANK(M22)=1),"",IF(OR(COUNTIF(E22,"FAIL")&gt;0,COUNTIF(I22,"FAIL")&gt;0,COUNTIF(M22,"FAIL")&gt;0),"NON-COMPLIANT",(SUM(D21+H21+L21))))</f>
        <v>NON-COMPLIANT</v>
      </c>
    </row>
    <row r="23" spans="2:16" customFormat="1" ht="12.75" customHeight="1" thickBot="1" x14ac:dyDescent="0.3"/>
    <row r="24" spans="2:16" ht="27" customHeight="1" thickBot="1" x14ac:dyDescent="0.35">
      <c r="B24" s="257" t="str">
        <f>IF('Mandatory Requirements'!D38="FAIL", "DID NOT PASS MANDATORY REQUIREMENTS", 'Mandatory Requirements'!A15)</f>
        <v>Insert Name of Supplier 3</v>
      </c>
      <c r="C24" s="63">
        <v>0</v>
      </c>
      <c r="D24" s="60">
        <f>C24*C13</f>
        <v>0</v>
      </c>
      <c r="E24" s="61" t="s">
        <v>39</v>
      </c>
      <c r="G24" s="63">
        <v>0</v>
      </c>
      <c r="H24" s="60">
        <f>G24*G13</f>
        <v>0</v>
      </c>
      <c r="I24" s="64" t="s">
        <v>40</v>
      </c>
      <c r="J24" s="42"/>
      <c r="K24" s="63">
        <v>0</v>
      </c>
      <c r="L24" s="60">
        <f>K24*K13</f>
        <v>0</v>
      </c>
      <c r="M24" s="61" t="s">
        <v>41</v>
      </c>
      <c r="O24" s="44"/>
    </row>
    <row r="25" spans="2:16" ht="183" customHeight="1" thickBot="1" x14ac:dyDescent="0.35">
      <c r="B25" s="258"/>
      <c r="C25" s="237" t="s">
        <v>98</v>
      </c>
      <c r="D25" s="238"/>
      <c r="E25" s="62" t="str">
        <f>IF(C24&gt;59%, "PASS", "FAIL")</f>
        <v>FAIL</v>
      </c>
      <c r="G25" s="237" t="s">
        <v>98</v>
      </c>
      <c r="H25" s="238"/>
      <c r="I25" s="62" t="str">
        <f>IF(G24&gt;59%, "PASS", "FAIL")</f>
        <v>FAIL</v>
      </c>
      <c r="J25" s="43"/>
      <c r="K25" s="237" t="s">
        <v>98</v>
      </c>
      <c r="L25" s="238"/>
      <c r="M25" s="62" t="str">
        <f>IF(K24&gt;59%, "PASS", "FAIL")</f>
        <v>FAIL</v>
      </c>
      <c r="O25" s="73" t="str">
        <f>IF(AND(COUNTBLANK(E25)=1,COUNTBLANK(I25)=1,COUNTBLANK(M25)=1),"",IF(OR(COUNTIF(E25,"FAIL")&gt;0,COUNTIF(I25,"FAIL")&gt;0,COUNTIF(M25,"FAIL")&gt;0),"NON-COMPLIANT",(SUM(D24+H24+L24))))</f>
        <v>NON-COMPLIANT</v>
      </c>
    </row>
    <row r="26" spans="2:16" customFormat="1" ht="12.75" customHeight="1" thickBot="1" x14ac:dyDescent="0.3"/>
    <row r="27" spans="2:16" ht="27" customHeight="1" thickBot="1" x14ac:dyDescent="0.35">
      <c r="B27" s="259" t="str">
        <f>IF('Mandatory Requirements'!E38="FAIL", "DID NOT PASS MANDATORY REQUIREMENTS", 'Mandatory Requirements'!A16)</f>
        <v>Insert Name of Supplier 4</v>
      </c>
      <c r="C27" s="63">
        <v>0</v>
      </c>
      <c r="D27" s="60">
        <f>C27*C13</f>
        <v>0</v>
      </c>
      <c r="E27" s="61" t="s">
        <v>39</v>
      </c>
      <c r="G27" s="63">
        <v>0</v>
      </c>
      <c r="H27" s="60">
        <f>G27*G13</f>
        <v>0</v>
      </c>
      <c r="I27" s="64" t="s">
        <v>40</v>
      </c>
      <c r="J27" s="42"/>
      <c r="K27" s="63">
        <v>0</v>
      </c>
      <c r="L27" s="60">
        <f>K27*K13</f>
        <v>0</v>
      </c>
      <c r="M27" s="61" t="s">
        <v>41</v>
      </c>
      <c r="O27" s="44"/>
    </row>
    <row r="28" spans="2:16" ht="183" customHeight="1" thickBot="1" x14ac:dyDescent="0.35">
      <c r="B28" s="260"/>
      <c r="C28" s="237" t="s">
        <v>98</v>
      </c>
      <c r="D28" s="238"/>
      <c r="E28" s="62" t="str">
        <f>IF(C27&gt;59%, "PASS", "FAIL")</f>
        <v>FAIL</v>
      </c>
      <c r="G28" s="237" t="s">
        <v>98</v>
      </c>
      <c r="H28" s="238"/>
      <c r="I28" s="62" t="str">
        <f>IF(G27&gt;59%, "PASS", "FAIL")</f>
        <v>FAIL</v>
      </c>
      <c r="J28" s="43"/>
      <c r="K28" s="237" t="s">
        <v>98</v>
      </c>
      <c r="L28" s="238"/>
      <c r="M28" s="62" t="str">
        <f>IF(K27&gt;59%, "PASS", "FAIL")</f>
        <v>FAIL</v>
      </c>
      <c r="O28" s="73" t="str">
        <f>IF(AND(COUNTBLANK(E28)=1,COUNTBLANK(I28)=1,COUNTBLANK(M28)=1),"",IF(OR(COUNTIF(E28,"FAIL")&gt;0,COUNTIF(I28,"FAIL")&gt;0,COUNTIF(M28,"FAIL")&gt;0),"NON-COMPLIANT",(SUM(D27+H27+L27))))</f>
        <v>NON-COMPLIANT</v>
      </c>
    </row>
    <row r="29" spans="2:16" customFormat="1" ht="12.75" customHeight="1" thickBot="1" x14ac:dyDescent="0.3"/>
    <row r="30" spans="2:16" ht="27" customHeight="1" thickBot="1" x14ac:dyDescent="0.35">
      <c r="B30" s="257" t="str">
        <f>IF('Mandatory Requirements'!F38="FAIL", "DID NOT PASS MANDATORY REQUIREMENTS", 'Mandatory Requirements'!A17)</f>
        <v>Insert Name of Supplier 5</v>
      </c>
      <c r="C30" s="63">
        <v>0</v>
      </c>
      <c r="D30" s="60">
        <f>C30*C13</f>
        <v>0</v>
      </c>
      <c r="E30" s="61" t="s">
        <v>39</v>
      </c>
      <c r="G30" s="63">
        <v>0</v>
      </c>
      <c r="H30" s="60">
        <f>G30*G13</f>
        <v>0</v>
      </c>
      <c r="I30" s="64" t="s">
        <v>40</v>
      </c>
      <c r="J30" s="42"/>
      <c r="K30" s="63">
        <v>0</v>
      </c>
      <c r="L30" s="60">
        <f>K30*K13</f>
        <v>0</v>
      </c>
      <c r="M30" s="61" t="s">
        <v>41</v>
      </c>
      <c r="O30" s="44"/>
    </row>
    <row r="31" spans="2:16" ht="183" customHeight="1" thickBot="1" x14ac:dyDescent="0.35">
      <c r="B31" s="258"/>
      <c r="C31" s="237" t="s">
        <v>98</v>
      </c>
      <c r="D31" s="238"/>
      <c r="E31" s="62" t="str">
        <f>IF(C30&gt;59%, "PASS", "FAIL")</f>
        <v>FAIL</v>
      </c>
      <c r="G31" s="237" t="s">
        <v>98</v>
      </c>
      <c r="H31" s="238"/>
      <c r="I31" s="62" t="str">
        <f>IF(G30&gt;59%, "PASS", "FAIL")</f>
        <v>FAIL</v>
      </c>
      <c r="J31" s="43"/>
      <c r="K31" s="237" t="s">
        <v>98</v>
      </c>
      <c r="L31" s="238"/>
      <c r="M31" s="62" t="str">
        <f>IF(K30&gt;59%, "PASS", "FAIL")</f>
        <v>FAIL</v>
      </c>
      <c r="O31" s="73" t="str">
        <f>IF(AND(COUNTBLANK(E31)=1,COUNTBLANK(I31)=1,COUNTBLANK(M31)=1),"",IF(OR(COUNTIF(E31,"FAIL")&gt;0,COUNTIF(I31,"FAIL")&gt;0,COUNTIF(M31,"FAIL")&gt;0),"NON-COMPLIANT",(SUM(D30+H30+L30))))</f>
        <v>NON-COMPLIANT</v>
      </c>
    </row>
    <row r="32" spans="2:16" customFormat="1" ht="12.75" customHeight="1" thickBot="1" x14ac:dyDescent="0.3"/>
    <row r="33" spans="2:15" ht="27" customHeight="1" thickBot="1" x14ac:dyDescent="0.35">
      <c r="B33" s="259" t="str">
        <f>IF('Mandatory Requirements'!G38="FAIL", "DID NOT PASS MANDATORY REQUIREMENTS",'Mandatory Requirements'!A18)</f>
        <v>Insert Name of Supplier 6</v>
      </c>
      <c r="C33" s="63">
        <v>0</v>
      </c>
      <c r="D33" s="60">
        <f>C33*C13</f>
        <v>0</v>
      </c>
      <c r="E33" s="61" t="s">
        <v>39</v>
      </c>
      <c r="G33" s="63">
        <v>0</v>
      </c>
      <c r="H33" s="60">
        <f>G33*G13</f>
        <v>0</v>
      </c>
      <c r="I33" s="64" t="s">
        <v>40</v>
      </c>
      <c r="J33" s="42"/>
      <c r="K33" s="63">
        <v>0</v>
      </c>
      <c r="L33" s="60">
        <f>K33*K13</f>
        <v>0</v>
      </c>
      <c r="M33" s="61" t="s">
        <v>41</v>
      </c>
      <c r="O33" s="44"/>
    </row>
    <row r="34" spans="2:15" ht="183" customHeight="1" thickBot="1" x14ac:dyDescent="0.35">
      <c r="B34" s="260"/>
      <c r="C34" s="237" t="s">
        <v>98</v>
      </c>
      <c r="D34" s="238"/>
      <c r="E34" s="62" t="str">
        <f>IF(C33&gt;59%, "PASS", "FAIL")</f>
        <v>FAIL</v>
      </c>
      <c r="G34" s="237" t="s">
        <v>98</v>
      </c>
      <c r="H34" s="238"/>
      <c r="I34" s="62" t="str">
        <f>IF(G33&gt;59%, "PASS", "FAIL")</f>
        <v>FAIL</v>
      </c>
      <c r="J34" s="43"/>
      <c r="K34" s="237" t="s">
        <v>98</v>
      </c>
      <c r="L34" s="238"/>
      <c r="M34" s="62" t="str">
        <f>IF(K33&gt;59%, "PASS", "FAIL")</f>
        <v>FAIL</v>
      </c>
      <c r="O34" s="73" t="str">
        <f>IF(AND(COUNTBLANK(E34)=1,COUNTBLANK(I34)=1,COUNTBLANK(M34)=1),"",IF(OR(COUNTIF(E34,"FAIL")&gt;0,COUNTIF(I34,"FAIL")&gt;0,COUNTIF(M34,"FAIL")&gt;0),"NON-COMPLIANT",(SUM(D33+H33+L33))))</f>
        <v>NON-COMPLIANT</v>
      </c>
    </row>
    <row r="35" spans="2:15" customFormat="1" ht="12.75" customHeight="1" thickBot="1" x14ac:dyDescent="0.3"/>
    <row r="36" spans="2:15" ht="27" customHeight="1" thickBot="1" x14ac:dyDescent="0.35">
      <c r="B36" s="257" t="str">
        <f>IF('Mandatory Requirements'!H38="FAIL", "DID NOT PASS MANDATORY REQUIREMENTS", 'Mandatory Requirements'!A19)</f>
        <v>Insert Name of Supplier 7</v>
      </c>
      <c r="C36" s="63">
        <v>0</v>
      </c>
      <c r="D36" s="60">
        <f>C36*C13</f>
        <v>0</v>
      </c>
      <c r="E36" s="61" t="s">
        <v>39</v>
      </c>
      <c r="G36" s="63">
        <v>0</v>
      </c>
      <c r="H36" s="60">
        <f>G36*G13</f>
        <v>0</v>
      </c>
      <c r="I36" s="64" t="s">
        <v>40</v>
      </c>
      <c r="J36" s="42"/>
      <c r="K36" s="63">
        <v>0</v>
      </c>
      <c r="L36" s="60">
        <f>K36*K13</f>
        <v>0</v>
      </c>
      <c r="M36" s="61" t="s">
        <v>41</v>
      </c>
      <c r="O36" s="44"/>
    </row>
    <row r="37" spans="2:15" ht="183" customHeight="1" thickBot="1" x14ac:dyDescent="0.35">
      <c r="B37" s="258"/>
      <c r="C37" s="237" t="s">
        <v>98</v>
      </c>
      <c r="D37" s="238"/>
      <c r="E37" s="62" t="str">
        <f>IF(C36&gt;59%, "PASS", "FAIL")</f>
        <v>FAIL</v>
      </c>
      <c r="G37" s="237" t="s">
        <v>98</v>
      </c>
      <c r="H37" s="238"/>
      <c r="I37" s="62" t="str">
        <f>IF(G36&gt;59%, "PASS", "FAIL")</f>
        <v>FAIL</v>
      </c>
      <c r="J37" s="43"/>
      <c r="K37" s="237" t="s">
        <v>98</v>
      </c>
      <c r="L37" s="238"/>
      <c r="M37" s="62" t="str">
        <f>IF(K36&gt;59%, "PASS", "FAIL")</f>
        <v>FAIL</v>
      </c>
      <c r="O37" s="73" t="str">
        <f>IF(AND(COUNTBLANK(E37)=1,COUNTBLANK(I37)=1,COUNTBLANK(M37)=1),"",IF(OR(COUNTIF(E37,"FAIL")&gt;0,COUNTIF(I37,"FAIL")&gt;0,COUNTIF(M37,"FAIL")&gt;0),"NON-COMPLIANT",(SUM(D36+H36+L36))))</f>
        <v>NON-COMPLIANT</v>
      </c>
    </row>
    <row r="38" spans="2:15" customFormat="1" ht="12.75" customHeight="1" thickBot="1" x14ac:dyDescent="0.3"/>
    <row r="39" spans="2:15" ht="27" customHeight="1" thickBot="1" x14ac:dyDescent="0.35">
      <c r="B39" s="259" t="str">
        <f>IF('Mandatory Requirements'!I38="FAIL", "DID NOT PASS MANDATORY REQUIREMENTS", 'Mandatory Requirements'!A20)</f>
        <v>Insert Name of Supplier 8</v>
      </c>
      <c r="C39" s="63">
        <v>0</v>
      </c>
      <c r="D39" s="60">
        <f>C39*C13</f>
        <v>0</v>
      </c>
      <c r="E39" s="61" t="s">
        <v>39</v>
      </c>
      <c r="G39" s="63">
        <v>0</v>
      </c>
      <c r="H39" s="60">
        <f>G39*G13</f>
        <v>0</v>
      </c>
      <c r="I39" s="64" t="s">
        <v>40</v>
      </c>
      <c r="J39" s="42"/>
      <c r="K39" s="63">
        <v>0</v>
      </c>
      <c r="L39" s="60">
        <f>K39*K13</f>
        <v>0</v>
      </c>
      <c r="M39" s="61" t="s">
        <v>41</v>
      </c>
      <c r="O39" s="44"/>
    </row>
    <row r="40" spans="2:15" ht="183" customHeight="1" thickBot="1" x14ac:dyDescent="0.35">
      <c r="B40" s="260"/>
      <c r="C40" s="237" t="s">
        <v>98</v>
      </c>
      <c r="D40" s="238"/>
      <c r="E40" s="62" t="str">
        <f>IF(C39&gt;59%, "PASS", "FAIL")</f>
        <v>FAIL</v>
      </c>
      <c r="G40" s="237" t="s">
        <v>98</v>
      </c>
      <c r="H40" s="238"/>
      <c r="I40" s="62" t="str">
        <f>IF(G39&gt;59%, "PASS", "FAIL")</f>
        <v>FAIL</v>
      </c>
      <c r="J40" s="43"/>
      <c r="K40" s="237" t="s">
        <v>98</v>
      </c>
      <c r="L40" s="238"/>
      <c r="M40" s="62" t="str">
        <f>IF(K39&gt;59%, "PASS", "FAIL")</f>
        <v>FAIL</v>
      </c>
      <c r="O40" s="73" t="str">
        <f>IF(AND(COUNTBLANK(E40)=1,COUNTBLANK(I40)=1,COUNTBLANK(M40)=1),"",IF(OR(COUNTIF(E40,"FAIL")&gt;0,COUNTIF(I40,"FAIL")&gt;0,COUNTIF(M40,"FAIL")&gt;0),"NON-COMPLIANT",(SUM(D39+H39+L39))))</f>
        <v>NON-COMPLIANT</v>
      </c>
    </row>
    <row r="41" spans="2:15" customFormat="1" ht="12.75" customHeight="1" thickBot="1" x14ac:dyDescent="0.3"/>
    <row r="42" spans="2:15" ht="27" customHeight="1" thickBot="1" x14ac:dyDescent="0.35">
      <c r="B42" s="257" t="str">
        <f>IF('Mandatory Requirements'!J38="FAIL", "DID NOT PASS MANDATORY REQUIREMENTS", 'Mandatory Requirements'!A21)</f>
        <v>Insert Name of Supplier 9</v>
      </c>
      <c r="C42" s="63">
        <v>0</v>
      </c>
      <c r="D42" s="60">
        <f>C42*C13</f>
        <v>0</v>
      </c>
      <c r="E42" s="61" t="s">
        <v>39</v>
      </c>
      <c r="G42" s="63">
        <v>0</v>
      </c>
      <c r="H42" s="60">
        <f>G42*G13</f>
        <v>0</v>
      </c>
      <c r="I42" s="64" t="s">
        <v>40</v>
      </c>
      <c r="J42" s="42"/>
      <c r="K42" s="63">
        <v>0</v>
      </c>
      <c r="L42" s="60">
        <f>K42*K13</f>
        <v>0</v>
      </c>
      <c r="M42" s="61" t="s">
        <v>41</v>
      </c>
      <c r="O42" s="44"/>
    </row>
    <row r="43" spans="2:15" ht="183" customHeight="1" thickBot="1" x14ac:dyDescent="0.35">
      <c r="B43" s="258"/>
      <c r="C43" s="237" t="s">
        <v>98</v>
      </c>
      <c r="D43" s="238"/>
      <c r="E43" s="62" t="str">
        <f>IF(C42&gt;59%, "PASS", "FAIL")</f>
        <v>FAIL</v>
      </c>
      <c r="G43" s="237" t="s">
        <v>98</v>
      </c>
      <c r="H43" s="238"/>
      <c r="I43" s="62" t="str">
        <f>IF(G42&gt;59%, "PASS", "FAIL")</f>
        <v>FAIL</v>
      </c>
      <c r="J43" s="43"/>
      <c r="K43" s="237" t="s">
        <v>98</v>
      </c>
      <c r="L43" s="238"/>
      <c r="M43" s="62" t="str">
        <f>IF(K42&gt;59%, "PASS", "FAIL")</f>
        <v>FAIL</v>
      </c>
      <c r="O43" s="73" t="str">
        <f>IF(AND(COUNTBLANK(E43)=1,COUNTBLANK(I43)=1,COUNTBLANK(M43)=1),"",IF(OR(COUNTIF(E43,"FAIL")&gt;0,COUNTIF(I43,"FAIL")&gt;0,COUNTIF(M43,"FAIL")&gt;0),"NON-COMPLIANT",(SUM(D42+H42+L42))))</f>
        <v>NON-COMPLIANT</v>
      </c>
    </row>
    <row r="44" spans="2:15" customFormat="1" ht="12.75" customHeight="1" thickBot="1" x14ac:dyDescent="0.3"/>
    <row r="45" spans="2:15" ht="27" customHeight="1" thickBot="1" x14ac:dyDescent="0.35">
      <c r="B45" s="259" t="str">
        <f>IF('Mandatory Requirements'!K38="FAIL", "DID NOT PASS MANDATORY REQUIREMENTS", 'Mandatory Requirements'!A22)</f>
        <v>Insert Name of Supplier 10</v>
      </c>
      <c r="C45" s="65">
        <v>0</v>
      </c>
      <c r="D45" s="60">
        <f>C45*C13</f>
        <v>0</v>
      </c>
      <c r="E45" s="61" t="s">
        <v>39</v>
      </c>
      <c r="G45" s="63">
        <v>0</v>
      </c>
      <c r="H45" s="60">
        <f>G45*G13</f>
        <v>0</v>
      </c>
      <c r="I45" s="64" t="s">
        <v>40</v>
      </c>
      <c r="J45" s="42"/>
      <c r="K45" s="63">
        <v>0</v>
      </c>
      <c r="L45" s="60">
        <f>K45*K13</f>
        <v>0</v>
      </c>
      <c r="M45" s="61" t="s">
        <v>41</v>
      </c>
      <c r="O45" s="44"/>
    </row>
    <row r="46" spans="2:15" ht="183" customHeight="1" thickBot="1" x14ac:dyDescent="0.35">
      <c r="B46" s="260"/>
      <c r="C46" s="237" t="s">
        <v>98</v>
      </c>
      <c r="D46" s="238"/>
      <c r="E46" s="62" t="str">
        <f>IF(C45&gt;59%, "PASS", "FAIL")</f>
        <v>FAIL</v>
      </c>
      <c r="G46" s="237" t="s">
        <v>98</v>
      </c>
      <c r="H46" s="238"/>
      <c r="I46" s="62" t="str">
        <f>IF(G45&gt;59%, "PASS", "FAIL")</f>
        <v>FAIL</v>
      </c>
      <c r="J46" s="43"/>
      <c r="K46" s="237" t="s">
        <v>98</v>
      </c>
      <c r="L46" s="238"/>
      <c r="M46" s="62" t="str">
        <f>IF(K45&gt;59%, "PASS", "FAIL")</f>
        <v>FAIL</v>
      </c>
      <c r="O46" s="73" t="str">
        <f>IF(AND(COUNTBLANK(E46)=1,COUNTBLANK(I46)=1,COUNTBLANK(M46)=1),"",IF(OR(COUNTIF(E46,"FAIL")&gt;0,COUNTIF(I46,"FAIL")&gt;0,COUNTIF(M46,"FAIL")&gt;0),"NON-COMPLIANT",(SUM(D45+H45+L45))))</f>
        <v>NON-COMPLIANT</v>
      </c>
    </row>
  </sheetData>
  <sheetProtection algorithmName="SHA-512" hashValue="TsVWWWBjeOhy+SNDe350e43ppNGIpgmGqAjwD0XXmEUDKuAp6vawSxQN4unbapZZmLGMbwsw4lo4ULs76kSUxg==" saltValue="BdgRgkHKY91+1zeWhz/4kQ==" spinCount="100000" sheet="1" objects="1" scenarios="1"/>
  <mergeCells count="65">
    <mergeCell ref="B36:B37"/>
    <mergeCell ref="B39:B40"/>
    <mergeCell ref="B42:B43"/>
    <mergeCell ref="B45:B46"/>
    <mergeCell ref="B18:B19"/>
    <mergeCell ref="B21:B22"/>
    <mergeCell ref="B24:B25"/>
    <mergeCell ref="B27:B28"/>
    <mergeCell ref="B30:B31"/>
    <mergeCell ref="B33:B34"/>
    <mergeCell ref="C12:D12"/>
    <mergeCell ref="G12:H12"/>
    <mergeCell ref="K12:L12"/>
    <mergeCell ref="C13:D13"/>
    <mergeCell ref="G13:H13"/>
    <mergeCell ref="K13:L13"/>
    <mergeCell ref="B10:B11"/>
    <mergeCell ref="C10:D10"/>
    <mergeCell ref="G10:H10"/>
    <mergeCell ref="K10:L10"/>
    <mergeCell ref="C11:D11"/>
    <mergeCell ref="G11:H11"/>
    <mergeCell ref="K11:L11"/>
    <mergeCell ref="K14:L14"/>
    <mergeCell ref="G28:H28"/>
    <mergeCell ref="K28:L28"/>
    <mergeCell ref="C19:D19"/>
    <mergeCell ref="G19:H19"/>
    <mergeCell ref="K19:L19"/>
    <mergeCell ref="C22:D22"/>
    <mergeCell ref="G22:H22"/>
    <mergeCell ref="K22:L22"/>
    <mergeCell ref="C14:D14"/>
    <mergeCell ref="G14:H14"/>
    <mergeCell ref="C28:D28"/>
    <mergeCell ref="C46:D46"/>
    <mergeCell ref="G46:H46"/>
    <mergeCell ref="K46:L46"/>
    <mergeCell ref="C37:D37"/>
    <mergeCell ref="G37:H37"/>
    <mergeCell ref="K37:L37"/>
    <mergeCell ref="C40:D40"/>
    <mergeCell ref="G40:H40"/>
    <mergeCell ref="K40:L40"/>
    <mergeCell ref="C7:G7"/>
    <mergeCell ref="C8:G8"/>
    <mergeCell ref="I2:O8"/>
    <mergeCell ref="B16:M16"/>
    <mergeCell ref="C43:D43"/>
    <mergeCell ref="G43:H43"/>
    <mergeCell ref="K43:L43"/>
    <mergeCell ref="C31:D31"/>
    <mergeCell ref="G31:H31"/>
    <mergeCell ref="K31:L31"/>
    <mergeCell ref="C34:D34"/>
    <mergeCell ref="G34:H34"/>
    <mergeCell ref="K34:L34"/>
    <mergeCell ref="C25:D25"/>
    <mergeCell ref="G25:H25"/>
    <mergeCell ref="K25:L25"/>
    <mergeCell ref="C2:G2"/>
    <mergeCell ref="C3:G3"/>
    <mergeCell ref="C4:G4"/>
    <mergeCell ref="C5:G5"/>
    <mergeCell ref="C6:G6"/>
  </mergeCells>
  <conditionalFormatting sqref="B18:B46">
    <cfRule type="containsText" dxfId="20" priority="1" operator="containsText" text="DID NOT PASS MANDATORY REQUIREMENTS">
      <formula>NOT(ISERROR(SEARCH("DID NOT PASS MANDATORY REQUIREMENTS",B18)))</formula>
    </cfRule>
  </conditionalFormatting>
  <conditionalFormatting sqref="E19 I19 M19 E22 I22 M22 E25 I25 M25 E28 I28 M28 E31 I31 M31 E34 I34 M34 E37 I37 M37 E40 I40 M40 E43 I43 M43 E46 I46 M46">
    <cfRule type="containsText" dxfId="19" priority="2" operator="containsText" text="FAIL">
      <formula>NOT(ISERROR(SEARCH("FAIL",E19)))</formula>
    </cfRule>
  </conditionalFormatting>
  <conditionalFormatting sqref="O19:O46">
    <cfRule type="containsText" dxfId="18" priority="26" operator="containsText" text="NON-COMPLIANT">
      <formula>NOT(ISERROR(SEARCH("NON-COMPLIANT",O19)))</formula>
    </cfRule>
  </conditionalFormatting>
  <pageMargins left="0.7" right="0.7" top="0.75" bottom="0.75" header="0.3" footer="0.3"/>
  <pageSetup paperSize="9" orientation="portrait" horizontalDpi="4294967294"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F0A10-DE79-4700-A22E-967A0744DB57}">
  <sheetPr>
    <tabColor rgb="FF00B0F0"/>
  </sheetPr>
  <dimension ref="A1:Z28"/>
  <sheetViews>
    <sheetView zoomScale="80" zoomScaleNormal="80" workbookViewId="0">
      <selection activeCell="A9" sqref="A9:K15"/>
    </sheetView>
  </sheetViews>
  <sheetFormatPr defaultColWidth="8.77734375" defaultRowHeight="14.4" x14ac:dyDescent="0.3"/>
  <cols>
    <col min="1" max="1" width="41.5546875" style="24" bestFit="1" customWidth="1"/>
    <col min="2" max="11" width="21.6640625" style="24" customWidth="1"/>
    <col min="12" max="16384" width="8.77734375" style="24"/>
  </cols>
  <sheetData>
    <row r="1" spans="1:26" ht="9.6" customHeight="1" x14ac:dyDescent="0.3"/>
    <row r="2" spans="1:26" x14ac:dyDescent="0.3">
      <c r="A2" s="169" t="s">
        <v>103</v>
      </c>
      <c r="B2" s="170"/>
      <c r="C2" s="170"/>
      <c r="D2" s="170"/>
      <c r="E2" s="170"/>
      <c r="F2" s="170"/>
      <c r="G2" s="170"/>
      <c r="H2" s="170"/>
      <c r="I2" s="170"/>
      <c r="J2" s="170"/>
      <c r="K2" s="171"/>
    </row>
    <row r="3" spans="1:26" x14ac:dyDescent="0.3">
      <c r="A3" s="172"/>
      <c r="B3" s="173"/>
      <c r="C3" s="173"/>
      <c r="D3" s="173"/>
      <c r="E3" s="173"/>
      <c r="F3" s="173"/>
      <c r="G3" s="173"/>
      <c r="H3" s="173"/>
      <c r="I3" s="173"/>
      <c r="J3" s="173"/>
      <c r="K3" s="174"/>
    </row>
    <row r="4" spans="1:26" x14ac:dyDescent="0.3">
      <c r="A4" s="172"/>
      <c r="B4" s="173"/>
      <c r="C4" s="173"/>
      <c r="D4" s="173"/>
      <c r="E4" s="173"/>
      <c r="F4" s="173"/>
      <c r="G4" s="173"/>
      <c r="H4" s="173"/>
      <c r="I4" s="173"/>
      <c r="J4" s="173"/>
      <c r="K4" s="174"/>
    </row>
    <row r="5" spans="1:26" x14ac:dyDescent="0.3">
      <c r="A5" s="172"/>
      <c r="B5" s="173"/>
      <c r="C5" s="173"/>
      <c r="D5" s="173"/>
      <c r="E5" s="173"/>
      <c r="F5" s="173"/>
      <c r="G5" s="173"/>
      <c r="H5" s="173"/>
      <c r="I5" s="173"/>
      <c r="J5" s="173"/>
      <c r="K5" s="174"/>
    </row>
    <row r="6" spans="1:26" x14ac:dyDescent="0.3">
      <c r="A6" s="172"/>
      <c r="B6" s="173"/>
      <c r="C6" s="173"/>
      <c r="D6" s="173"/>
      <c r="E6" s="173"/>
      <c r="F6" s="173"/>
      <c r="G6" s="173"/>
      <c r="H6" s="173"/>
      <c r="I6" s="173"/>
      <c r="J6" s="173"/>
      <c r="K6" s="174"/>
    </row>
    <row r="7" spans="1:26" s="22" customFormat="1" ht="13.2" x14ac:dyDescent="0.25">
      <c r="A7" s="175"/>
      <c r="B7" s="176"/>
      <c r="C7" s="176"/>
      <c r="D7" s="176"/>
      <c r="E7" s="176"/>
      <c r="F7" s="176"/>
      <c r="G7" s="176"/>
      <c r="H7" s="176"/>
      <c r="I7" s="176"/>
      <c r="J7" s="176"/>
      <c r="K7" s="177"/>
      <c r="L7"/>
      <c r="M7"/>
      <c r="N7"/>
      <c r="O7"/>
      <c r="P7" s="21"/>
      <c r="Q7" s="21"/>
      <c r="R7" s="21"/>
      <c r="S7" s="21"/>
      <c r="T7" s="21"/>
      <c r="U7" s="21"/>
      <c r="V7" s="21"/>
      <c r="W7" s="21"/>
      <c r="X7" s="21"/>
      <c r="Y7" s="21"/>
      <c r="Z7" s="21"/>
    </row>
    <row r="8" spans="1:26" ht="8.4" customHeight="1" thickBot="1" x14ac:dyDescent="0.35">
      <c r="A8" s="23"/>
      <c r="B8" s="23"/>
      <c r="C8" s="23"/>
      <c r="D8" s="23"/>
      <c r="E8" s="23"/>
      <c r="F8" s="23"/>
      <c r="G8" s="23"/>
      <c r="H8" s="23"/>
      <c r="I8" s="23"/>
      <c r="J8" s="23"/>
      <c r="K8" s="23"/>
    </row>
    <row r="9" spans="1:26" ht="15" thickTop="1" x14ac:dyDescent="0.3">
      <c r="A9" s="160" t="s">
        <v>104</v>
      </c>
      <c r="B9" s="161"/>
      <c r="C9" s="161"/>
      <c r="D9" s="161"/>
      <c r="E9" s="161"/>
      <c r="F9" s="161"/>
      <c r="G9" s="161"/>
      <c r="H9" s="161"/>
      <c r="I9" s="161"/>
      <c r="J9" s="161"/>
      <c r="K9" s="162"/>
    </row>
    <row r="10" spans="1:26" x14ac:dyDescent="0.3">
      <c r="A10" s="163"/>
      <c r="B10" s="164"/>
      <c r="C10" s="164"/>
      <c r="D10" s="164"/>
      <c r="E10" s="164"/>
      <c r="F10" s="164"/>
      <c r="G10" s="164"/>
      <c r="H10" s="164"/>
      <c r="I10" s="164"/>
      <c r="J10" s="164"/>
      <c r="K10" s="165"/>
    </row>
    <row r="11" spans="1:26" x14ac:dyDescent="0.3">
      <c r="A11" s="163"/>
      <c r="B11" s="164"/>
      <c r="C11" s="164"/>
      <c r="D11" s="164"/>
      <c r="E11" s="164"/>
      <c r="F11" s="164"/>
      <c r="G11" s="164"/>
      <c r="H11" s="164"/>
      <c r="I11" s="164"/>
      <c r="J11" s="164"/>
      <c r="K11" s="165"/>
    </row>
    <row r="12" spans="1:26" x14ac:dyDescent="0.3">
      <c r="A12" s="163"/>
      <c r="B12" s="164"/>
      <c r="C12" s="164"/>
      <c r="D12" s="164"/>
      <c r="E12" s="164"/>
      <c r="F12" s="164"/>
      <c r="G12" s="164"/>
      <c r="H12" s="164"/>
      <c r="I12" s="164"/>
      <c r="J12" s="164"/>
      <c r="K12" s="165"/>
    </row>
    <row r="13" spans="1:26" x14ac:dyDescent="0.3">
      <c r="A13" s="163"/>
      <c r="B13" s="164"/>
      <c r="C13" s="164"/>
      <c r="D13" s="164"/>
      <c r="E13" s="164"/>
      <c r="F13" s="164"/>
      <c r="G13" s="164"/>
      <c r="H13" s="164"/>
      <c r="I13" s="164"/>
      <c r="J13" s="164"/>
      <c r="K13" s="165"/>
    </row>
    <row r="14" spans="1:26" x14ac:dyDescent="0.3">
      <c r="A14" s="163"/>
      <c r="B14" s="164"/>
      <c r="C14" s="164"/>
      <c r="D14" s="164"/>
      <c r="E14" s="164"/>
      <c r="F14" s="164"/>
      <c r="G14" s="164"/>
      <c r="H14" s="164"/>
      <c r="I14" s="164"/>
      <c r="J14" s="164"/>
      <c r="K14" s="165"/>
    </row>
    <row r="15" spans="1:26" s="25" customFormat="1" ht="15" thickBot="1" x14ac:dyDescent="0.3">
      <c r="A15" s="166"/>
      <c r="B15" s="167"/>
      <c r="C15" s="167"/>
      <c r="D15" s="167"/>
      <c r="E15" s="167"/>
      <c r="F15" s="167"/>
      <c r="G15" s="167"/>
      <c r="H15" s="167"/>
      <c r="I15" s="167"/>
      <c r="J15" s="167"/>
      <c r="K15" s="168"/>
    </row>
    <row r="16" spans="1:26" ht="9" customHeight="1" thickTop="1" thickBot="1" x14ac:dyDescent="0.35">
      <c r="A16" s="23"/>
      <c r="B16" s="23"/>
      <c r="C16" s="23"/>
      <c r="D16" s="23"/>
      <c r="E16" s="23"/>
      <c r="F16" s="23"/>
      <c r="G16" s="23"/>
      <c r="H16" s="23"/>
      <c r="I16" s="23"/>
      <c r="J16" s="23"/>
      <c r="K16" s="23"/>
    </row>
    <row r="17" spans="1:15" x14ac:dyDescent="0.3">
      <c r="A17" s="26" t="s">
        <v>54</v>
      </c>
      <c r="B17" s="95" t="s">
        <v>2</v>
      </c>
      <c r="C17" s="27" t="s">
        <v>49</v>
      </c>
      <c r="D17" s="28"/>
      <c r="E17" s="28"/>
      <c r="F17" s="28"/>
      <c r="G17" s="28"/>
      <c r="H17" s="28"/>
      <c r="I17" s="28"/>
      <c r="J17" s="28"/>
      <c r="K17" s="28"/>
    </row>
    <row r="18" spans="1:15" ht="19.8" customHeight="1" thickBot="1" x14ac:dyDescent="0.35">
      <c r="A18" s="99" t="s">
        <v>16</v>
      </c>
      <c r="B18" s="100">
        <f>1000-('Award Criteria'!O13)</f>
        <v>250</v>
      </c>
      <c r="C18" s="17">
        <f>B18/1000</f>
        <v>0.25</v>
      </c>
      <c r="D18" s="29"/>
      <c r="E18" s="29"/>
      <c r="F18" s="29"/>
      <c r="G18" s="29"/>
      <c r="H18" s="29"/>
      <c r="I18" s="29"/>
      <c r="J18" s="29"/>
      <c r="K18" s="29"/>
    </row>
    <row r="19" spans="1:15" ht="45" customHeight="1" thickBot="1" x14ac:dyDescent="0.35">
      <c r="A19" s="101" t="s">
        <v>17</v>
      </c>
      <c r="B19" s="158">
        <f>MIN(B21:K21)</f>
        <v>0</v>
      </c>
      <c r="C19" s="159"/>
      <c r="D19" s="29"/>
      <c r="E19" s="29"/>
      <c r="F19" s="29"/>
      <c r="G19" s="29"/>
      <c r="H19" s="29"/>
      <c r="I19" s="29"/>
      <c r="J19" s="29"/>
      <c r="K19" s="29"/>
    </row>
    <row r="20" spans="1:15" s="30" customFormat="1" ht="43.5" customHeight="1" thickBot="1" x14ac:dyDescent="0.4">
      <c r="A20" s="96"/>
      <c r="B20" s="97" t="str">
        <f>'Mandatory Requirements'!A13</f>
        <v>Insert Name of Supplier 1</v>
      </c>
      <c r="C20" s="98" t="str">
        <f>'Mandatory Requirements'!A14</f>
        <v>Insert Name of Supplier 2</v>
      </c>
      <c r="D20" s="89" t="str">
        <f>'Mandatory Requirements'!A15</f>
        <v>Insert Name of Supplier 3</v>
      </c>
      <c r="E20" s="89" t="str">
        <f>'Mandatory Requirements'!A16</f>
        <v>Insert Name of Supplier 4</v>
      </c>
      <c r="F20" s="89" t="str">
        <f>'Mandatory Requirements'!A17</f>
        <v>Insert Name of Supplier 5</v>
      </c>
      <c r="G20" s="90" t="str">
        <f>'Mandatory Requirements'!A18</f>
        <v>Insert Name of Supplier 6</v>
      </c>
      <c r="H20" s="89" t="str">
        <f>'Mandatory Requirements'!A19</f>
        <v>Insert Name of Supplier 7</v>
      </c>
      <c r="I20" s="89" t="str">
        <f>'Mandatory Requirements'!A20</f>
        <v>Insert Name of Supplier 8</v>
      </c>
      <c r="J20" s="89" t="str">
        <f>'Mandatory Requirements'!A21</f>
        <v>Insert Name of Supplier 9</v>
      </c>
      <c r="K20" s="91" t="str">
        <f>'Mandatory Requirements'!A22</f>
        <v>Insert Name of Supplier 10</v>
      </c>
    </row>
    <row r="21" spans="1:15" s="30" customFormat="1" ht="66" customHeight="1" thickBot="1" x14ac:dyDescent="0.4">
      <c r="A21" s="88" t="s">
        <v>55</v>
      </c>
      <c r="B21" s="149"/>
      <c r="C21" s="150"/>
      <c r="D21" s="150"/>
      <c r="E21" s="150"/>
      <c r="F21" s="150"/>
      <c r="G21" s="151"/>
      <c r="H21" s="150"/>
      <c r="I21" s="150"/>
      <c r="J21" s="150"/>
      <c r="K21" s="152"/>
    </row>
    <row r="22" spans="1:15" ht="15" customHeight="1" thickBot="1" x14ac:dyDescent="0.35">
      <c r="A22"/>
      <c r="B22"/>
      <c r="C22"/>
      <c r="D22"/>
      <c r="E22"/>
      <c r="F22"/>
      <c r="G22"/>
      <c r="H22"/>
      <c r="I22"/>
      <c r="J22"/>
      <c r="K22"/>
      <c r="L22"/>
      <c r="O22"/>
    </row>
    <row r="23" spans="1:15" s="31" customFormat="1" ht="31.2" customHeight="1" thickBot="1" x14ac:dyDescent="0.3">
      <c r="A23" s="113" t="s">
        <v>18</v>
      </c>
      <c r="B23" s="85">
        <f>IF(OR(B21=0),0,($B$19/B21)*$B$18)</f>
        <v>0</v>
      </c>
      <c r="C23" s="86">
        <f>IF(OR(C21=0),0,($B$19/C21)*$B$18)</f>
        <v>0</v>
      </c>
      <c r="D23" s="85">
        <f t="shared" ref="D23:K23" si="0">IF(OR(D21=0),0,($B$19/D21)*$B$18)</f>
        <v>0</v>
      </c>
      <c r="E23" s="86">
        <f t="shared" si="0"/>
        <v>0</v>
      </c>
      <c r="F23" s="85">
        <f t="shared" si="0"/>
        <v>0</v>
      </c>
      <c r="G23" s="86">
        <f t="shared" si="0"/>
        <v>0</v>
      </c>
      <c r="H23" s="85">
        <f t="shared" si="0"/>
        <v>0</v>
      </c>
      <c r="I23" s="86">
        <f t="shared" si="0"/>
        <v>0</v>
      </c>
      <c r="J23" s="85">
        <f t="shared" si="0"/>
        <v>0</v>
      </c>
      <c r="K23" s="87">
        <f t="shared" si="0"/>
        <v>0</v>
      </c>
      <c r="O23"/>
    </row>
    <row r="24" spans="1:15" s="30" customFormat="1" ht="12" customHeight="1" thickBot="1" x14ac:dyDescent="0.4">
      <c r="A24" s="93"/>
      <c r="B24" s="94"/>
      <c r="C24" s="94"/>
      <c r="D24" s="94"/>
      <c r="E24" s="94"/>
      <c r="F24" s="94"/>
      <c r="G24" s="94"/>
      <c r="H24" s="94"/>
      <c r="I24" s="94"/>
      <c r="J24" s="94"/>
      <c r="K24"/>
      <c r="L24"/>
    </row>
    <row r="25" spans="1:15" s="30" customFormat="1" ht="48" customHeight="1" x14ac:dyDescent="0.35">
      <c r="A25" s="102" t="s">
        <v>48</v>
      </c>
      <c r="B25" s="104" t="str">
        <f>IF('Award Criteria'!C18&lt;60%,"FAIL",'Award Criteria'!D18)</f>
        <v>FAIL</v>
      </c>
      <c r="C25" s="105" t="str">
        <f>IF('Award Criteria'!C21&lt;60%,"FAIL",'Award Criteria'!D21)</f>
        <v>FAIL</v>
      </c>
      <c r="D25" s="105" t="str">
        <f>IF('Award Criteria'!C24&lt;60%,"FAIL",'Award Criteria'!D24)</f>
        <v>FAIL</v>
      </c>
      <c r="E25" s="105" t="str">
        <f>IF('Award Criteria'!C27&lt;60%,"FAIL",'Award Criteria'!D27)</f>
        <v>FAIL</v>
      </c>
      <c r="F25" s="105" t="str">
        <f>IF('Award Criteria'!C30&lt;60%,"FAIL",'Award Criteria'!D30)</f>
        <v>FAIL</v>
      </c>
      <c r="G25" s="105" t="str">
        <f>IF('Award Criteria'!C33&lt;60%,"FAIL",'Award Criteria'!D33)</f>
        <v>FAIL</v>
      </c>
      <c r="H25" s="105" t="str">
        <f>IF('Award Criteria'!C36&lt;60%,"FAIL",'Award Criteria'!D36)</f>
        <v>FAIL</v>
      </c>
      <c r="I25" s="105" t="str">
        <f>IF('Award Criteria'!C39&lt;60%,"FAIL",'Award Criteria'!D39)</f>
        <v>FAIL</v>
      </c>
      <c r="J25" s="105" t="str">
        <f>IF('Award Criteria'!C42&lt;60%,"FAIL",'Award Criteria'!D42)</f>
        <v>FAIL</v>
      </c>
      <c r="K25" s="106" t="str">
        <f>IF('Award Criteria'!C45&lt;60%,"FAIL",'Award Criteria'!D45)</f>
        <v>FAIL</v>
      </c>
    </row>
    <row r="26" spans="1:15" s="30" customFormat="1" ht="48" customHeight="1" x14ac:dyDescent="0.35">
      <c r="A26" s="103" t="s">
        <v>46</v>
      </c>
      <c r="B26" s="107" t="str">
        <f>IF('Award Criteria'!G18&lt;60%,"FAIL",'Award Criteria'!H18)</f>
        <v>FAIL</v>
      </c>
      <c r="C26" s="108" t="str">
        <f>IF('Award Criteria'!G21&lt;60%,"FAIL",'Award Criteria'!H21)</f>
        <v>FAIL</v>
      </c>
      <c r="D26" s="108" t="str">
        <f>IF('Award Criteria'!G24&lt;60%,"FAIL",'Award Criteria'!H24)</f>
        <v>FAIL</v>
      </c>
      <c r="E26" s="108" t="str">
        <f>IF('Award Criteria'!G27&lt;60%,"FAIL",'Award Criteria'!H27)</f>
        <v>FAIL</v>
      </c>
      <c r="F26" s="108" t="str">
        <f>IF('Award Criteria'!G30&lt;60%,"FAIL",'Award Criteria'!H30)</f>
        <v>FAIL</v>
      </c>
      <c r="G26" s="108" t="str">
        <f>IF('Award Criteria'!G33&lt;60%,"FAIL",'Award Criteria'!H33)</f>
        <v>FAIL</v>
      </c>
      <c r="H26" s="108" t="str">
        <f>IF('Award Criteria'!G36&lt;60%,"FAIL",'Award Criteria'!H36)</f>
        <v>FAIL</v>
      </c>
      <c r="I26" s="108" t="str">
        <f>IF('Award Criteria'!G39&lt;60%,"FAIL",'Award Criteria'!H39)</f>
        <v>FAIL</v>
      </c>
      <c r="J26" s="108" t="str">
        <f>IF('Award Criteria'!G42&lt;60%,"FAIL",'Award Criteria'!H42)</f>
        <v>FAIL</v>
      </c>
      <c r="K26" s="109" t="str">
        <f>IF('Award Criteria'!G45&lt;60%,"FAIL",'Award Criteria'!H45)</f>
        <v>FAIL</v>
      </c>
    </row>
    <row r="27" spans="1:15" s="30" customFormat="1" ht="48" customHeight="1" thickBot="1" x14ac:dyDescent="0.4">
      <c r="A27" s="103" t="s">
        <v>47</v>
      </c>
      <c r="B27" s="110" t="str">
        <f>IF('Award Criteria'!K18&lt;60%,"FAIL",'Award Criteria'!L18)</f>
        <v>FAIL</v>
      </c>
      <c r="C27" s="111" t="str">
        <f>IF('Award Criteria'!K21&lt;60%,"FAIL",'Award Criteria'!L21)</f>
        <v>FAIL</v>
      </c>
      <c r="D27" s="111" t="str">
        <f>IF('Award Criteria'!K24&lt;60%,"FAIL",'Award Criteria'!L24)</f>
        <v>FAIL</v>
      </c>
      <c r="E27" s="111" t="str">
        <f>IF('Award Criteria'!K27&lt;60%,"FAIL",'Award Criteria'!L27)</f>
        <v>FAIL</v>
      </c>
      <c r="F27" s="111" t="str">
        <f>IF('Award Criteria'!K30&lt;60%,"FAIL",'Award Criteria'!L30)</f>
        <v>FAIL</v>
      </c>
      <c r="G27" s="111" t="str">
        <f>IF('Award Criteria'!K33&lt;60%,"FAIL",'Award Criteria'!L33)</f>
        <v>FAIL</v>
      </c>
      <c r="H27" s="111" t="str">
        <f>IF('Award Criteria'!K36&lt;60%,"FAIL",'Award Criteria'!L36)</f>
        <v>FAIL</v>
      </c>
      <c r="I27" s="111" t="str">
        <f>IF('Award Criteria'!K39&lt;60%,"FAIL",'Award Criteria'!L39)</f>
        <v>FAIL</v>
      </c>
      <c r="J27" s="111" t="str">
        <f>IF('Award Criteria'!K42&lt;60%,"FAIL",'Award Criteria'!L42)</f>
        <v>FAIL</v>
      </c>
      <c r="K27" s="112" t="str">
        <f>IF('Award Criteria'!K45&lt;60%,"FAIL",'Award Criteria'!L45)</f>
        <v>FAIL</v>
      </c>
    </row>
    <row r="28" spans="1:15" s="31" customFormat="1" ht="40.200000000000003" customHeight="1" thickBot="1" x14ac:dyDescent="0.3">
      <c r="A28" s="92" t="s">
        <v>19</v>
      </c>
      <c r="B28" s="135" t="str">
        <f>IF('Mandatory Requirements'!B38="FAIL","NON-COMPLIANT",IF('Award Criteria'!O19="NON-COMPLIANT","NON-COMPLIANT",SUM(B23+B25+B26+B27)))</f>
        <v>NON-COMPLIANT</v>
      </c>
      <c r="C28" s="136" t="str">
        <f>IF('Mandatory Requirements'!C38="FAIL","NON-COMPLIANT",IF('Award Criteria'!O22="NON-COMPLIANT","NON-COMPLIANT",SUM(C23+C25+C26+C27)))</f>
        <v>NON-COMPLIANT</v>
      </c>
      <c r="D28" s="136" t="str">
        <f>IF('Mandatory Requirements'!D38="FAIL","NON-COMPLIANT",IF('Award Criteria'!O25="NON-COMPLIANT","NON-COMPLIANT",SUM(D23+D25+D26+D27)))</f>
        <v>NON-COMPLIANT</v>
      </c>
      <c r="E28" s="136" t="str">
        <f>IF('Mandatory Requirements'!E38="FAIL","NON-COMPLIANT",IF('Award Criteria'!O28="NON-COMPLIANT","NON-COMPLIANT",SUM(E23+E25+E26+E27)))</f>
        <v>NON-COMPLIANT</v>
      </c>
      <c r="F28" s="136" t="str">
        <f>IF('Mandatory Requirements'!F38="FAIL","NON-COMPLIANT",IF('Award Criteria'!O31="NON-COMPLIANT","NON-COMPLIANT",SUM(F23+F25+F26+F27)))</f>
        <v>NON-COMPLIANT</v>
      </c>
      <c r="G28" s="136" t="str">
        <f>IF('Mandatory Requirements'!G38="FAIL","NON-COMPLIANT",IF('Award Criteria'!O34="NON-COMPLIANT","NON-COMPLIANT",SUM(G23+G25+G26+G27)))</f>
        <v>NON-COMPLIANT</v>
      </c>
      <c r="H28" s="136" t="str">
        <f>IF('Mandatory Requirements'!H38="FAIL","NON-COMPLIANT",IF('Award Criteria'!O37="NON-COMPLIANT","NON-COMPLIANT",SUM(H23+H25+H26+H27)))</f>
        <v>NON-COMPLIANT</v>
      </c>
      <c r="I28" s="136" t="str">
        <f>IF('Mandatory Requirements'!I38="FAIL","NON-COMPLIANT",IF('Award Criteria'!O40="NON-COMPLIANT","NON-COMPLIANT",SUM(I23+I25+I26+I27)))</f>
        <v>NON-COMPLIANT</v>
      </c>
      <c r="J28" s="136" t="str">
        <f>IF('Mandatory Requirements'!J38="FAIL","NON-COMPLIANT",IF('Award Criteria'!O43="NON-COMPLIANT","NON-COMPLIANT",SUM(J23+J25+J26+J27)))</f>
        <v>NON-COMPLIANT</v>
      </c>
      <c r="K28" s="136" t="str">
        <f>IF('Mandatory Requirements'!K38="FAIL","NON-COMPLIANT",IF('Award Criteria'!O46="NON-COMPLIANT","NON-COMPLIANT",SUM(K23+K25+K26+K27)))</f>
        <v>NON-COMPLIANT</v>
      </c>
    </row>
  </sheetData>
  <sheetProtection algorithmName="SHA-512" hashValue="LHflwrREJG0d9UZUaZxUBtOZ3R+VM2eQRlx7lBB2CDIZcFAwyt8SP4OcmOEnqLkUNFATIONBTfiDMlQ1rpV9GQ==" saltValue="s+19jl0Hcc53N6opsHsGVw==" spinCount="100000" sheet="1" objects="1" scenarios="1"/>
  <mergeCells count="3">
    <mergeCell ref="B19:C19"/>
    <mergeCell ref="A9:K15"/>
    <mergeCell ref="A2:K7"/>
  </mergeCells>
  <conditionalFormatting sqref="B23">
    <cfRule type="expression" dxfId="17" priority="11">
      <formula>$B$28="NON-COMPLIANT"</formula>
    </cfRule>
  </conditionalFormatting>
  <conditionalFormatting sqref="B25:K27">
    <cfRule type="containsText" dxfId="16" priority="14" operator="containsText" text="FAIL">
      <formula>NOT(ISERROR(SEARCH("FAIL",B25)))</formula>
    </cfRule>
  </conditionalFormatting>
  <conditionalFormatting sqref="B28:K28">
    <cfRule type="containsText" dxfId="15" priority="13" operator="containsText" text="NON-COMPLIANT">
      <formula>NOT(ISERROR(SEARCH("NON-COMPLIANT",B28)))</formula>
    </cfRule>
    <cfRule type="expression" dxfId="14" priority="62" stopIfTrue="1">
      <formula>LARGE((#REF!),MIN( 1,COUNT(#REF!)))&lt;=B28</formula>
    </cfRule>
  </conditionalFormatting>
  <conditionalFormatting sqref="C23">
    <cfRule type="expression" dxfId="13" priority="10">
      <formula>$C$28="NON-COMPLIANT"</formula>
    </cfRule>
  </conditionalFormatting>
  <conditionalFormatting sqref="D23">
    <cfRule type="expression" dxfId="12" priority="8">
      <formula>$D$28="NON-COMPLIANT"</formula>
    </cfRule>
  </conditionalFormatting>
  <conditionalFormatting sqref="E23">
    <cfRule type="expression" dxfId="11" priority="7">
      <formula>$E$28="NON-COMPLIANT"</formula>
    </cfRule>
  </conditionalFormatting>
  <conditionalFormatting sqref="F23">
    <cfRule type="expression" dxfId="10" priority="6">
      <formula>$F$28="NON-COMPLIANT"</formula>
    </cfRule>
  </conditionalFormatting>
  <conditionalFormatting sqref="G23">
    <cfRule type="expression" dxfId="9" priority="5">
      <formula>$G$28="NON-COMPLIANT"</formula>
    </cfRule>
  </conditionalFormatting>
  <conditionalFormatting sqref="H23">
    <cfRule type="expression" dxfId="8" priority="4">
      <formula>$H$28="NON-COMPLIANT"</formula>
    </cfRule>
  </conditionalFormatting>
  <conditionalFormatting sqref="I23">
    <cfRule type="expression" dxfId="7" priority="3">
      <formula>$I$28="NON-COMPLIANT"</formula>
    </cfRule>
  </conditionalFormatting>
  <conditionalFormatting sqref="J23">
    <cfRule type="expression" dxfId="6" priority="2">
      <formula>$J$28="NON-COMPLIANT"</formula>
    </cfRule>
  </conditionalFormatting>
  <conditionalFormatting sqref="K23">
    <cfRule type="expression" dxfId="5" priority="1">
      <formula>$K$28="NON-COMPLIANT"</formula>
    </cfRule>
  </conditionalFormatting>
  <dataValidations count="1">
    <dataValidation allowBlank="1" showInputMessage="1" showErrorMessage="1" prompt="Do not insert cost for non-compliant tenders!" sqref="B21:K21" xr:uid="{16ABF420-FA63-45DC-9878-3F13EC365534}"/>
  </dataValidations>
  <pageMargins left="0.70000000000000007" right="0.70000000000000007" top="0.75" bottom="0.75" header="0.30000000000000004" footer="0.30000000000000004"/>
  <pageSetup paperSize="9" fitToWidth="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9D089-4499-4EAE-B59C-EA0889590C63}">
  <sheetPr>
    <tabColor rgb="FF00B050"/>
  </sheetPr>
  <dimension ref="A1:Z22"/>
  <sheetViews>
    <sheetView zoomScale="80" zoomScaleNormal="80" workbookViewId="0">
      <selection activeCell="A2" sqref="A2:M2"/>
    </sheetView>
  </sheetViews>
  <sheetFormatPr defaultColWidth="8.77734375" defaultRowHeight="13.2" x14ac:dyDescent="0.25"/>
  <cols>
    <col min="1" max="1" width="51.109375" style="2" customWidth="1"/>
    <col min="2" max="3" width="24.77734375" style="2" customWidth="1"/>
    <col min="4" max="4" width="46.44140625" style="2" customWidth="1"/>
    <col min="5" max="5" width="7.33203125" style="2" customWidth="1"/>
    <col min="6" max="6" width="22.109375" style="2" customWidth="1"/>
    <col min="7" max="7" width="23" style="2" customWidth="1"/>
    <col min="8" max="12" width="15.6640625" style="2" customWidth="1"/>
    <col min="13" max="16384" width="8.77734375" style="2"/>
  </cols>
  <sheetData>
    <row r="1" spans="1:26" ht="14.4" x14ac:dyDescent="0.3">
      <c r="A1" s="1"/>
      <c r="B1" s="1"/>
      <c r="C1" s="1"/>
      <c r="D1" s="1"/>
      <c r="E1" s="1"/>
      <c r="F1" s="1"/>
      <c r="G1" s="1"/>
      <c r="H1" s="1"/>
      <c r="I1" s="1"/>
      <c r="J1" s="1"/>
      <c r="K1" s="1"/>
      <c r="L1" s="1"/>
      <c r="M1" s="1"/>
    </row>
    <row r="2" spans="1:26" s="4" customFormat="1" ht="28.95" customHeight="1" x14ac:dyDescent="0.25">
      <c r="A2" s="266" t="s">
        <v>66</v>
      </c>
      <c r="B2" s="266"/>
      <c r="C2" s="266"/>
      <c r="D2" s="266"/>
      <c r="E2" s="266"/>
      <c r="F2" s="266"/>
      <c r="G2" s="266"/>
      <c r="H2" s="266"/>
      <c r="I2" s="266"/>
      <c r="J2" s="266"/>
      <c r="K2" s="266"/>
      <c r="L2" s="266"/>
      <c r="M2" s="266"/>
      <c r="N2" s="3"/>
      <c r="O2" s="3"/>
      <c r="P2" s="3"/>
      <c r="Q2" s="3"/>
      <c r="R2" s="3"/>
      <c r="S2" s="3"/>
      <c r="T2" s="3"/>
      <c r="U2" s="3"/>
      <c r="V2" s="3"/>
      <c r="W2" s="3"/>
      <c r="X2" s="3"/>
      <c r="Y2" s="3"/>
      <c r="Z2" s="3"/>
    </row>
    <row r="3" spans="1:26" ht="15" thickBot="1" x14ac:dyDescent="0.35">
      <c r="A3" s="1"/>
      <c r="B3" s="1"/>
      <c r="C3" s="1"/>
      <c r="D3" s="1"/>
      <c r="E3" s="5"/>
      <c r="F3" s="5"/>
      <c r="G3" s="5"/>
      <c r="H3" s="5"/>
      <c r="I3" s="5"/>
      <c r="J3" s="5"/>
      <c r="K3" s="5"/>
      <c r="L3" s="5"/>
      <c r="M3" s="1"/>
    </row>
    <row r="4" spans="1:26" s="19" customFormat="1" ht="117.6" customHeight="1" thickBot="1" x14ac:dyDescent="0.3">
      <c r="A4" s="59" t="s">
        <v>1</v>
      </c>
      <c r="B4" s="121" t="s">
        <v>57</v>
      </c>
      <c r="C4" s="122" t="s">
        <v>58</v>
      </c>
      <c r="D4" s="123" t="s">
        <v>68</v>
      </c>
      <c r="E4" s="18"/>
      <c r="F4" s="267" t="s">
        <v>93</v>
      </c>
      <c r="G4" s="268"/>
      <c r="H4" s="268"/>
      <c r="I4" s="268"/>
      <c r="J4" s="268"/>
      <c r="K4" s="268"/>
      <c r="L4" s="268"/>
      <c r="M4" s="268"/>
      <c r="N4" s="268"/>
      <c r="O4" s="269"/>
    </row>
    <row r="5" spans="1:26" ht="33.6" customHeight="1" x14ac:dyDescent="0.3">
      <c r="A5" s="56" t="str">
        <f>'Mandatory Requirements'!A13</f>
        <v>Insert Name of Supplier 1</v>
      </c>
      <c r="B5" s="125" t="str">
        <f>IF(OR('Cost Criterion'!B28="NON-COMPLIANT"),"NON-COMPLIANT",'Cost Criterion'!B28)</f>
        <v>NON-COMPLIANT</v>
      </c>
      <c r="C5" s="119" t="str">
        <f>IF(('Cost Criterion'!B28="NON-COMPLIANT"),"NON-COMPLIANT",_xlfn.RANK.EQ(B5,$B$5:$B$14))</f>
        <v>NON-COMPLIANT</v>
      </c>
      <c r="D5" s="124" t="str">
        <f>IF(B5="NON-COMPLIANT","NON-COMPLIANT",'Mandatory Requirements'!B38)</f>
        <v>NON-COMPLIANT</v>
      </c>
      <c r="E5" s="5"/>
      <c r="F5" s="270"/>
      <c r="G5" s="271"/>
      <c r="H5" s="271"/>
      <c r="I5" s="271"/>
      <c r="J5" s="271"/>
      <c r="K5" s="271"/>
      <c r="L5" s="271"/>
      <c r="M5" s="271"/>
      <c r="N5" s="271"/>
      <c r="O5" s="272"/>
    </row>
    <row r="6" spans="1:26" ht="33.6" customHeight="1" x14ac:dyDescent="0.3">
      <c r="A6" s="57" t="str">
        <f>'Mandatory Requirements'!A14</f>
        <v>Insert Name of Supplier 2</v>
      </c>
      <c r="B6" s="126" t="str">
        <f>IF(OR('Cost Criterion'!C28="NON-COMPLIANT"),"NON-COMPLIANT",'Cost Criterion'!C28)</f>
        <v>NON-COMPLIANT</v>
      </c>
      <c r="C6" s="118" t="str">
        <f>IF(('Cost Criterion'!C28="NON-COMPLIANT"),"NON-COMPLIANT",_xlfn.RANK.EQ(B6,$B$5:$B$14))</f>
        <v>NON-COMPLIANT</v>
      </c>
      <c r="D6" s="124" t="str">
        <f>IF(B6="NON-COMPLIANT","NON-COMPLIANT",'Mandatory Requirements'!C38)</f>
        <v>NON-COMPLIANT</v>
      </c>
      <c r="E6" s="5"/>
      <c r="F6" s="270"/>
      <c r="G6" s="271"/>
      <c r="H6" s="271"/>
      <c r="I6" s="271"/>
      <c r="J6" s="271"/>
      <c r="K6" s="271"/>
      <c r="L6" s="271"/>
      <c r="M6" s="271"/>
      <c r="N6" s="271"/>
      <c r="O6" s="272"/>
    </row>
    <row r="7" spans="1:26" ht="33.6" customHeight="1" x14ac:dyDescent="0.3">
      <c r="A7" s="57" t="str">
        <f>'Mandatory Requirements'!A15</f>
        <v>Insert Name of Supplier 3</v>
      </c>
      <c r="B7" s="126" t="str">
        <f>IF(OR('Cost Criterion'!D28="NON-COMPLIANT"),"NON-COMPLIANT",'Cost Criterion'!D28)</f>
        <v>NON-COMPLIANT</v>
      </c>
      <c r="C7" s="118" t="str">
        <f>IF(('Cost Criterion'!D28="NON-COMPLIANT"),"NON-COMPLIANT",_xlfn.RANK.EQ(B7,$B$5:$B$14))</f>
        <v>NON-COMPLIANT</v>
      </c>
      <c r="D7" s="124" t="str">
        <f>IF(B7="NON-COMPLIANT","NON-COMPLIANT",'Mandatory Requirements'!D38)</f>
        <v>NON-COMPLIANT</v>
      </c>
      <c r="E7" s="5"/>
      <c r="F7" s="270"/>
      <c r="G7" s="271"/>
      <c r="H7" s="271"/>
      <c r="I7" s="271"/>
      <c r="J7" s="271"/>
      <c r="K7" s="271"/>
      <c r="L7" s="271"/>
      <c r="M7" s="271"/>
      <c r="N7" s="271"/>
      <c r="O7" s="272"/>
    </row>
    <row r="8" spans="1:26" ht="33.6" customHeight="1" x14ac:dyDescent="0.3">
      <c r="A8" s="57" t="str">
        <f>'Mandatory Requirements'!A16</f>
        <v>Insert Name of Supplier 4</v>
      </c>
      <c r="B8" s="126" t="str">
        <f>IF(OR('Cost Criterion'!E28="NON-COMPLIANT"),"NON-COMPLIANT",'Cost Criterion'!E28)</f>
        <v>NON-COMPLIANT</v>
      </c>
      <c r="C8" s="118" t="str">
        <f>IF(('Cost Criterion'!E28="NON-COMPLIANT"),"NON-COMPLIANT",_xlfn.RANK.EQ(B8,$B$5:$B$14))</f>
        <v>NON-COMPLIANT</v>
      </c>
      <c r="D8" s="124" t="str">
        <f>IF(B8="NON-COMPLIANT","NON-COMPLIANT",'Mandatory Requirements'!E38)</f>
        <v>NON-COMPLIANT</v>
      </c>
      <c r="E8" s="5"/>
      <c r="F8" s="270"/>
      <c r="G8" s="271"/>
      <c r="H8" s="271"/>
      <c r="I8" s="271"/>
      <c r="J8" s="271"/>
      <c r="K8" s="271"/>
      <c r="L8" s="271"/>
      <c r="M8" s="271"/>
      <c r="N8" s="271"/>
      <c r="O8" s="272"/>
    </row>
    <row r="9" spans="1:26" ht="33.6" customHeight="1" x14ac:dyDescent="0.3">
      <c r="A9" s="57" t="str">
        <f>'Mandatory Requirements'!A17</f>
        <v>Insert Name of Supplier 5</v>
      </c>
      <c r="B9" s="126" t="str">
        <f>IF(OR('Cost Criterion'!F28="NON-COMPLIANT"),"NON-COMPLIANT",'Cost Criterion'!F28)</f>
        <v>NON-COMPLIANT</v>
      </c>
      <c r="C9" s="118" t="str">
        <f>IF(('Cost Criterion'!F28="NON-COMPLIANT"),"NON-COMPLIANT",_xlfn.RANK.EQ(B9,$B$5:$B$14))</f>
        <v>NON-COMPLIANT</v>
      </c>
      <c r="D9" s="124" t="str">
        <f>IF(B9="NON-COMPLIANT","NON-COMPLIANT",'Mandatory Requirements'!F38)</f>
        <v>NON-COMPLIANT</v>
      </c>
      <c r="E9" s="5"/>
      <c r="F9" s="270"/>
      <c r="G9" s="271"/>
      <c r="H9" s="271"/>
      <c r="I9" s="271"/>
      <c r="J9" s="271"/>
      <c r="K9" s="271"/>
      <c r="L9" s="271"/>
      <c r="M9" s="271"/>
      <c r="N9" s="271"/>
      <c r="O9" s="272"/>
    </row>
    <row r="10" spans="1:26" ht="33.6" customHeight="1" x14ac:dyDescent="0.3">
      <c r="A10" s="57" t="str">
        <f>'Mandatory Requirements'!A18</f>
        <v>Insert Name of Supplier 6</v>
      </c>
      <c r="B10" s="126" t="str">
        <f>IF(OR('Cost Criterion'!G28="NON-COMPLIANT"),"NON-COMPLIANT",'Cost Criterion'!G28)</f>
        <v>NON-COMPLIANT</v>
      </c>
      <c r="C10" s="118" t="str">
        <f>IF(('Cost Criterion'!G28="NON-COMPLIANT"),"NON-COMPLIANT",_xlfn.RANK.EQ(B10,$B$5:$B$14))</f>
        <v>NON-COMPLIANT</v>
      </c>
      <c r="D10" s="124" t="str">
        <f>IF(B10="NON-COMPLIANT","NON-COMPLIANT",'Mandatory Requirements'!G38)</f>
        <v>NON-COMPLIANT</v>
      </c>
      <c r="E10" s="5"/>
      <c r="F10" s="270"/>
      <c r="G10" s="271"/>
      <c r="H10" s="271"/>
      <c r="I10" s="271"/>
      <c r="J10" s="271"/>
      <c r="K10" s="271"/>
      <c r="L10" s="271"/>
      <c r="M10" s="271"/>
      <c r="N10" s="271"/>
      <c r="O10" s="272"/>
    </row>
    <row r="11" spans="1:26" ht="33.6" customHeight="1" x14ac:dyDescent="0.3">
      <c r="A11" s="57" t="str">
        <f>'Mandatory Requirements'!A19</f>
        <v>Insert Name of Supplier 7</v>
      </c>
      <c r="B11" s="126" t="str">
        <f>IF(OR('Cost Criterion'!H28="NON-COMPLIANT"),"NON-COMPLIANT",'Cost Criterion'!H28)</f>
        <v>NON-COMPLIANT</v>
      </c>
      <c r="C11" s="118" t="str">
        <f>IF(('Cost Criterion'!H28="NON-COMPLIANT"),"NON-COMPLIANT",_xlfn.RANK.EQ(B11,$B$5:$B$14))</f>
        <v>NON-COMPLIANT</v>
      </c>
      <c r="D11" s="124" t="str">
        <f>IF(B11="NON-COMPLIANT","NON-COMPLIANT",'Mandatory Requirements'!H38)</f>
        <v>NON-COMPLIANT</v>
      </c>
      <c r="E11" s="5"/>
      <c r="F11" s="270"/>
      <c r="G11" s="271"/>
      <c r="H11" s="271"/>
      <c r="I11" s="271"/>
      <c r="J11" s="271"/>
      <c r="K11" s="271"/>
      <c r="L11" s="271"/>
      <c r="M11" s="271"/>
      <c r="N11" s="271"/>
      <c r="O11" s="272"/>
    </row>
    <row r="12" spans="1:26" ht="33.6" customHeight="1" x14ac:dyDescent="0.3">
      <c r="A12" s="57" t="str">
        <f>'Mandatory Requirements'!A20</f>
        <v>Insert Name of Supplier 8</v>
      </c>
      <c r="B12" s="126" t="str">
        <f>IF(OR('Cost Criterion'!I28="NON-COMPLIANT"),"NON-COMPLIANT",'Cost Criterion'!I28)</f>
        <v>NON-COMPLIANT</v>
      </c>
      <c r="C12" s="118" t="str">
        <f>IF(('Cost Criterion'!I28="NON-COMPLIANT"),"NON-COMPLIANT",_xlfn.RANK.EQ(B12,$B$5:$B$14))</f>
        <v>NON-COMPLIANT</v>
      </c>
      <c r="D12" s="124" t="str">
        <f>IF(B12="NON-COMPLIANT","NON-COMPLIANT",'Mandatory Requirements'!I38)</f>
        <v>NON-COMPLIANT</v>
      </c>
      <c r="E12" s="5"/>
      <c r="F12" s="270"/>
      <c r="G12" s="271"/>
      <c r="H12" s="271"/>
      <c r="I12" s="271"/>
      <c r="J12" s="271"/>
      <c r="K12" s="271"/>
      <c r="L12" s="271"/>
      <c r="M12" s="271"/>
      <c r="N12" s="271"/>
      <c r="O12" s="272"/>
    </row>
    <row r="13" spans="1:26" ht="33.6" customHeight="1" x14ac:dyDescent="0.3">
      <c r="A13" s="57" t="str">
        <f>'Mandatory Requirements'!A21</f>
        <v>Insert Name of Supplier 9</v>
      </c>
      <c r="B13" s="126" t="str">
        <f>IF(OR('Cost Criterion'!J28="NON-COMPLIANT"),"NON-COMPLIANT",'Cost Criterion'!J28)</f>
        <v>NON-COMPLIANT</v>
      </c>
      <c r="C13" s="118" t="str">
        <f>IF(('Cost Criterion'!J28="NON-COMPLIANT"),"NON-COMPLIANT",_xlfn.RANK.EQ(B13,$B$5:$B$14))</f>
        <v>NON-COMPLIANT</v>
      </c>
      <c r="D13" s="124" t="str">
        <f>IF(B13="NON-COMPLIANT","NON-COMPLIANT",'Mandatory Requirements'!J38)</f>
        <v>NON-COMPLIANT</v>
      </c>
      <c r="E13" s="5"/>
      <c r="F13" s="270"/>
      <c r="G13" s="271"/>
      <c r="H13" s="271"/>
      <c r="I13" s="271"/>
      <c r="J13" s="271"/>
      <c r="K13" s="271"/>
      <c r="L13" s="271"/>
      <c r="M13" s="271"/>
      <c r="N13" s="271"/>
      <c r="O13" s="272"/>
    </row>
    <row r="14" spans="1:26" ht="33.6" customHeight="1" thickBot="1" x14ac:dyDescent="0.35">
      <c r="A14" s="58" t="str">
        <f>'Mandatory Requirements'!A22</f>
        <v>Insert Name of Supplier 10</v>
      </c>
      <c r="B14" s="127" t="str">
        <f>IF(OR('Cost Criterion'!K28="NON-COMPLIANT"),"NON-COMPLIANT",'Cost Criterion'!K28)</f>
        <v>NON-COMPLIANT</v>
      </c>
      <c r="C14" s="120" t="str">
        <f>IF(('Cost Criterion'!K28="NON-COMPLIANT"),"NON-COMPLIANT",_xlfn.RANK.EQ(B14,$B$5:$B$14))</f>
        <v>NON-COMPLIANT</v>
      </c>
      <c r="D14" s="124" t="str">
        <f>IF(B14="NON-COMPLIANT","NON-COMPLIANT",'Mandatory Requirements'!K38)</f>
        <v>NON-COMPLIANT</v>
      </c>
      <c r="E14" s="5"/>
      <c r="F14" s="273"/>
      <c r="G14" s="274"/>
      <c r="H14" s="274"/>
      <c r="I14" s="274"/>
      <c r="J14" s="274"/>
      <c r="K14" s="274"/>
      <c r="L14" s="274"/>
      <c r="M14" s="274"/>
      <c r="N14" s="274"/>
      <c r="O14" s="275"/>
    </row>
    <row r="15" spans="1:26" ht="16.2" thickBot="1" x14ac:dyDescent="0.35">
      <c r="A15" s="20"/>
      <c r="B15" s="1"/>
      <c r="C15" s="1"/>
      <c r="D15" s="1"/>
      <c r="E15" s="5"/>
      <c r="F15" s="5"/>
      <c r="G15" s="5"/>
      <c r="H15" s="5"/>
      <c r="I15" s="5"/>
      <c r="J15" s="5"/>
      <c r="K15" s="5"/>
      <c r="L15" s="5"/>
      <c r="M15" s="1"/>
    </row>
    <row r="16" spans="1:26" ht="25.2" customHeight="1" thickBot="1" x14ac:dyDescent="0.35">
      <c r="A16" s="276" t="s">
        <v>0</v>
      </c>
      <c r="B16" s="277"/>
      <c r="C16" s="278"/>
      <c r="D16"/>
      <c r="E16"/>
      <c r="F16"/>
      <c r="G16"/>
      <c r="H16"/>
      <c r="I16" s="1"/>
      <c r="J16" s="1"/>
      <c r="K16" s="1"/>
      <c r="L16" s="1"/>
      <c r="M16" s="1"/>
    </row>
    <row r="17" spans="1:13" ht="49.2" customHeight="1" x14ac:dyDescent="0.3">
      <c r="A17" s="279"/>
      <c r="B17" s="280"/>
      <c r="C17" s="281"/>
      <c r="D17"/>
      <c r="E17"/>
      <c r="F17"/>
      <c r="G17"/>
      <c r="H17"/>
      <c r="I17" s="1"/>
      <c r="J17" s="1"/>
      <c r="K17" s="1"/>
      <c r="L17" s="1"/>
      <c r="M17" s="1"/>
    </row>
    <row r="18" spans="1:13" ht="49.2" customHeight="1" x14ac:dyDescent="0.3">
      <c r="A18" s="114"/>
      <c r="B18" s="115"/>
      <c r="C18" s="116"/>
      <c r="D18"/>
      <c r="E18"/>
      <c r="F18"/>
      <c r="G18"/>
      <c r="H18"/>
      <c r="I18" s="1"/>
      <c r="J18" s="1"/>
      <c r="K18" s="1"/>
      <c r="L18" s="1"/>
      <c r="M18" s="1"/>
    </row>
    <row r="19" spans="1:13" ht="49.2" customHeight="1" x14ac:dyDescent="0.3">
      <c r="A19" s="282"/>
      <c r="B19" s="283"/>
      <c r="C19" s="284"/>
      <c r="D19"/>
      <c r="E19"/>
      <c r="F19"/>
      <c r="G19"/>
      <c r="H19"/>
      <c r="I19" s="1"/>
      <c r="J19" s="1"/>
      <c r="K19" s="1"/>
      <c r="L19" s="1"/>
      <c r="M19" s="1"/>
    </row>
    <row r="20" spans="1:13" ht="49.2" customHeight="1" thickBot="1" x14ac:dyDescent="0.35">
      <c r="A20" s="263"/>
      <c r="B20" s="264"/>
      <c r="C20" s="265"/>
      <c r="D20"/>
      <c r="E20"/>
      <c r="F20"/>
      <c r="G20"/>
      <c r="H20"/>
      <c r="I20" s="1"/>
      <c r="J20" s="1"/>
      <c r="K20" s="1"/>
      <c r="L20" s="1"/>
      <c r="M20" s="1"/>
    </row>
    <row r="21" spans="1:13" ht="14.4" x14ac:dyDescent="0.3">
      <c r="E21"/>
      <c r="F21" s="1"/>
      <c r="G21" s="1"/>
    </row>
    <row r="22" spans="1:13" ht="14.4" x14ac:dyDescent="0.3">
      <c r="G22" s="1"/>
    </row>
  </sheetData>
  <sheetProtection algorithmName="SHA-512" hashValue="++b252vni/r4MSdO7+fMLmOX3tDCBAkoJ6IIQVAm1n2jx2Ue5wb1USBZkkZqgU/wsjn/3MUAGGUavHazJMWoqg==" saltValue="SJ2J+5kYa6CY4Jt015Lv0w==" spinCount="100000" sheet="1" objects="1" scenarios="1"/>
  <mergeCells count="6">
    <mergeCell ref="A20:C20"/>
    <mergeCell ref="A2:M2"/>
    <mergeCell ref="F4:O14"/>
    <mergeCell ref="A16:C16"/>
    <mergeCell ref="A17:C17"/>
    <mergeCell ref="A19:C19"/>
  </mergeCells>
  <phoneticPr fontId="16" type="noConversion"/>
  <conditionalFormatting sqref="B5:B14">
    <cfRule type="top10" dxfId="4" priority="5" rank="1"/>
  </conditionalFormatting>
  <conditionalFormatting sqref="B5:C14">
    <cfRule type="containsText" dxfId="3" priority="3" operator="containsText" text="NON-COMPLIANT">
      <formula>NOT(ISERROR(SEARCH("NON-COMPLIANT",B5)))</formula>
    </cfRule>
  </conditionalFormatting>
  <conditionalFormatting sqref="C5:D14">
    <cfRule type="top10" dxfId="2" priority="2" stopIfTrue="1" bottom="1" rank="1"/>
  </conditionalFormatting>
  <conditionalFormatting sqref="D5:D14">
    <cfRule type="expression" dxfId="1" priority="1" stopIfTrue="1">
      <formula>AND($C5=1,$D5="PENDING")</formula>
    </cfRule>
    <cfRule type="expression" dxfId="0" priority="4" stopIfTrue="1">
      <formula>AND($C5=1,$D5="PASS")</formula>
    </cfRule>
  </conditionalFormatting>
  <printOptions gridLines="1"/>
  <pageMargins left="0.70866141732283472" right="0.70866141732283472" top="0.74803149606299213" bottom="0.74803149606299213" header="0.31496062992125984"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B15175A90D8F94198F69298F905C1E8" ma:contentTypeVersion="33" ma:contentTypeDescription="Create a new document." ma:contentTypeScope="" ma:versionID="d25901caf424b0b9fc5efb01b6f36bd9">
  <xsd:schema xmlns:xsd="http://www.w3.org/2001/XMLSchema" xmlns:xs="http://www.w3.org/2001/XMLSchema" xmlns:p="http://schemas.microsoft.com/office/2006/metadata/properties" xmlns:ns2="9b4cb1ba-ccb8-41e0-9f45-9d54eb3800e5" xmlns:ns3="c4dda77a-b872-4eea-a913-8fe896939fe3" xmlns:ns4="e7b93c23-ce1c-4e0f-ae5e-91eb22ac9328" xmlns:ns5="4e0619d1-9e4a-49d3-80a8-9fc0e5f97cc1" targetNamespace="http://schemas.microsoft.com/office/2006/metadata/properties" ma:root="true" ma:fieldsID="efc0663c79fb792e76f7b49d655d97ae" ns2:_="" ns3:_="" ns4:_="" ns5:_="">
    <xsd:import namespace="9b4cb1ba-ccb8-41e0-9f45-9d54eb3800e5"/>
    <xsd:import namespace="c4dda77a-b872-4eea-a913-8fe896939fe3"/>
    <xsd:import namespace="e7b93c23-ce1c-4e0f-ae5e-91eb22ac9328"/>
    <xsd:import namespace="4e0619d1-9e4a-49d3-80a8-9fc0e5f97cc1"/>
    <xsd:element name="properties">
      <xsd:complexType>
        <xsd:sequence>
          <xsd:element name="documentManagement">
            <xsd:complexType>
              <xsd:all>
                <xsd:element ref="ns2:e897fc68b7aa4442af51d7147f73193b" minOccurs="0"/>
                <xsd:element ref="ns2:TaxCatchAll" minOccurs="0"/>
                <xsd:element ref="ns2:fe14953604654934baedc3485d499b3f" minOccurs="0"/>
                <xsd:element ref="ns2:kfe032d99f6d4e8280cbfdac62cbcebf" minOccurs="0"/>
                <xsd:element ref="ns3:MediaServiceMetadata" minOccurs="0"/>
                <xsd:element ref="ns3:MediaServiceFastMetadata" minOccurs="0"/>
                <xsd:element ref="ns2:lc54d61f0d1e4c5da4220ab223fb2d17" minOccurs="0"/>
                <xsd:element ref="ns4:MediaServiceAutoKeyPoints" minOccurs="0"/>
                <xsd:element ref="ns4:MediaServiceKeyPoints" minOccurs="0"/>
                <xsd:element ref="ns5:SharedWithUsers" minOccurs="0"/>
                <xsd:element ref="ns5:SharedWithDetails" minOccurs="0"/>
                <xsd:element ref="ns4:MediaServiceObjectDetectorVersions" minOccurs="0"/>
                <xsd:element ref="ns4:MediaServiceSearchProperties" minOccurs="0"/>
                <xsd:element ref="ns4:MediaServiceDateTaken" minOccurs="0"/>
                <xsd:element ref="ns4:MediaServiceGenerationTime" minOccurs="0"/>
                <xsd:element ref="ns4:MediaServiceEventHashCode" minOccurs="0"/>
                <xsd:element ref="ns4:MediaLengthInSeconds" minOccurs="0"/>
                <xsd:element ref="ns4:lcf76f155ced4ddcb4097134ff3c332f" minOccurs="0"/>
                <xsd:element ref="ns4: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4cb1ba-ccb8-41e0-9f45-9d54eb3800e5" elementFormDefault="qualified">
    <xsd:import namespace="http://schemas.microsoft.com/office/2006/documentManagement/types"/>
    <xsd:import namespace="http://schemas.microsoft.com/office/infopath/2007/PartnerControls"/>
    <xsd:element name="e897fc68b7aa4442af51d7147f73193b" ma:index="9" nillable="true" ma:taxonomy="true" ma:internalName="e897fc68b7aa4442af51d7147f73193b" ma:taxonomyFieldName="Site_x0020_Name" ma:displayName="Site Name" ma:readOnly="false" ma:default="" ma:fieldId="{e897fc68-b7aa-4442-af51-d7147f73193b}" ma:sspId="5e933ee1-c680-429d-9f1c-fa62cd8419c2" ma:termSetId="19d9ec61-0cbe-4466-99d7-fa69d0917b05"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183b77f3-a491-441f-aaa5-d57dec63b15f}" ma:internalName="TaxCatchAll" ma:showField="CatchAllData" ma:web="9b4cb1ba-ccb8-41e0-9f45-9d54eb3800e5">
      <xsd:complexType>
        <xsd:complexContent>
          <xsd:extension base="dms:MultiChoiceLookup">
            <xsd:sequence>
              <xsd:element name="Value" type="dms:Lookup" maxOccurs="unbounded" minOccurs="0" nillable="true"/>
            </xsd:sequence>
          </xsd:extension>
        </xsd:complexContent>
      </xsd:complexType>
    </xsd:element>
    <xsd:element name="fe14953604654934baedc3485d499b3f" ma:index="12" nillable="true" ma:taxonomy="true" ma:internalName="fe14953604654934baedc3485d499b3f" ma:taxonomyFieldName="Library" ma:displayName="Library" ma:readOnly="false" ma:default="" ma:fieldId="{fe149536-0465-4934-baed-c3485d499b3f}" ma:sspId="5e933ee1-c680-429d-9f1c-fa62cd8419c2" ma:termSetId="19d9ec61-0cbe-4466-99d7-fa69d0917b05" ma:anchorId="00000000-0000-0000-0000-000000000000" ma:open="false" ma:isKeyword="false">
      <xsd:complexType>
        <xsd:sequence>
          <xsd:element ref="pc:Terms" minOccurs="0" maxOccurs="1"/>
        </xsd:sequence>
      </xsd:complexType>
    </xsd:element>
    <xsd:element name="kfe032d99f6d4e8280cbfdac62cbcebf" ma:index="14" nillable="true" ma:taxonomy="true" ma:internalName="kfe032d99f6d4e8280cbfdac62cbcebf" ma:taxonomyFieldName="Document_x0020_Category" ma:displayName="Category" ma:default="" ma:fieldId="{4fe032d9-9f6d-4e82-80cb-fdac62cbcebf}" ma:sspId="5e933ee1-c680-429d-9f1c-fa62cd8419c2" ma:termSetId="16c4ed04-70e6-462d-92ba-80e7272bdbb8" ma:anchorId="00000000-0000-0000-0000-000000000000" ma:open="false" ma:isKeyword="false">
      <xsd:complexType>
        <xsd:sequence>
          <xsd:element ref="pc:Terms" minOccurs="0" maxOccurs="1"/>
        </xsd:sequence>
      </xsd:complexType>
    </xsd:element>
    <xsd:element name="lc54d61f0d1e4c5da4220ab223fb2d17" ma:index="18" nillable="true" ma:taxonomy="true" ma:internalName="lc54d61f0d1e4c5da4220ab223fb2d17" ma:taxonomyFieldName="Schools" ma:displayName="Organisations" ma:default="" ma:fieldId="{5c54d61f-0d1e-4c5d-a422-0ab223fb2d17}" ma:sspId="5e933ee1-c680-429d-9f1c-fa62cd8419c2" ma:termSetId="8e07aa68-6567-4cf6-b64b-e7bbea8dde60"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4dda77a-b872-4eea-a913-8fe896939fe3"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7b93c23-ce1c-4e0f-ae5e-91eb22ac9328" elementFormDefault="qualified">
    <xsd:import namespace="http://schemas.microsoft.com/office/2006/documentManagement/types"/>
    <xsd:import namespace="http://schemas.microsoft.com/office/infopath/2007/PartnerControls"/>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DateTaken" ma:index="25" nillable="true" ma:displayName="MediaServiceDateTaken" ma:hidden="true" ma:indexed="true" ma:internalName="MediaServiceDateTaken"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LengthInSeconds" ma:index="28" nillable="true" ma:displayName="MediaLengthInSeconds" ma:hidden="true" ma:internalName="MediaLengthInSeconds" ma:readOnly="true">
      <xsd:simpleType>
        <xsd:restriction base="dms:Unknown"/>
      </xsd:simpleType>
    </xsd:element>
    <xsd:element name="lcf76f155ced4ddcb4097134ff3c332f" ma:index="30" nillable="true" ma:taxonomy="true" ma:internalName="lcf76f155ced4ddcb4097134ff3c332f" ma:taxonomyFieldName="MediaServiceImageTags" ma:displayName="Image Tags" ma:readOnly="false" ma:fieldId="{5cf76f15-5ced-4ddc-b409-7134ff3c332f}" ma:taxonomyMulti="true" ma:sspId="5e933ee1-c680-429d-9f1c-fa62cd8419c2" ma:termSetId="09814cd3-568e-fe90-9814-8d621ff8fb84" ma:anchorId="fba54fb3-c3e1-fe81-a776-ca4b69148c4d" ma:open="true" ma:isKeyword="false">
      <xsd:complexType>
        <xsd:sequence>
          <xsd:element ref="pc:Terms" minOccurs="0" maxOccurs="1"/>
        </xsd:sequence>
      </xsd:complexType>
    </xsd:element>
    <xsd:element name="MediaServiceOCR" ma:index="3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e0619d1-9e4a-49d3-80a8-9fc0e5f97cc1" elementFormDefault="qualified">
    <xsd:import namespace="http://schemas.microsoft.com/office/2006/documentManagement/types"/>
    <xsd:import namespace="http://schemas.microsoft.com/office/infopath/2007/PartnerControls"/>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897fc68b7aa4442af51d7147f73193b xmlns="9b4cb1ba-ccb8-41e0-9f45-9d54eb3800e5">
      <Terms xmlns="http://schemas.microsoft.com/office/infopath/2007/PartnerControls">
        <TermInfo xmlns="http://schemas.microsoft.com/office/infopath/2007/PartnerControls">
          <TermName xmlns="http://schemas.microsoft.com/office/infopath/2007/PartnerControls">Digital Library</TermName>
          <TermId xmlns="http://schemas.microsoft.com/office/infopath/2007/PartnerControls">60f9079c-e7cb-4a58-991d-b567aa4db9e6</TermId>
        </TermInfo>
      </Terms>
    </e897fc68b7aa4442af51d7147f73193b>
    <fe14953604654934baedc3485d499b3f xmlns="9b4cb1ba-ccb8-41e0-9f45-9d54eb3800e5">
      <Terms xmlns="http://schemas.microsoft.com/office/infopath/2007/PartnerControls"/>
    </fe14953604654934baedc3485d499b3f>
    <lc54d61f0d1e4c5da4220ab223fb2d17 xmlns="9b4cb1ba-ccb8-41e0-9f45-9d54eb3800e5">
      <Terms xmlns="http://schemas.microsoft.com/office/infopath/2007/PartnerControls"/>
    </lc54d61f0d1e4c5da4220ab223fb2d17>
    <TaxCatchAll xmlns="9b4cb1ba-ccb8-41e0-9f45-9d54eb3800e5">
      <Value>24</Value>
    </TaxCatchAll>
    <kfe032d99f6d4e8280cbfdac62cbcebf xmlns="9b4cb1ba-ccb8-41e0-9f45-9d54eb3800e5">
      <Terms xmlns="http://schemas.microsoft.com/office/infopath/2007/PartnerControls"/>
    </kfe032d99f6d4e8280cbfdac62cbcebf>
    <SharedWithUsers xmlns="4e0619d1-9e4a-49d3-80a8-9fc0e5f97cc1">
      <UserInfo>
        <DisplayName>Ronan Farrell</DisplayName>
        <AccountId>42</AccountId>
        <AccountType/>
      </UserInfo>
    </SharedWithUsers>
    <lcf76f155ced4ddcb4097134ff3c332f xmlns="e7b93c23-ce1c-4e0f-ae5e-91eb22ac9328">
      <Terms xmlns="http://schemas.microsoft.com/office/infopath/2007/PartnerControls"/>
    </lcf76f155ced4ddcb4097134ff3c332f>
  </documentManagement>
</p:properties>
</file>

<file path=customXml/item4.xml><?xml version="1.0" encoding="utf-8"?>
<?mso-contentType ?>
<customXsn xmlns="http://schemas.microsoft.com/office/2006/metadata/customXsn">
  <xsnLocation/>
  <cached>True</cached>
  <openByDefault>True</openByDefault>
  <xsnScope/>
</customXsn>
</file>

<file path=customXml/itemProps1.xml><?xml version="1.0" encoding="utf-8"?>
<ds:datastoreItem xmlns:ds="http://schemas.openxmlformats.org/officeDocument/2006/customXml" ds:itemID="{065968A2-39F9-43D4-80ED-EEF7AD6F67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4cb1ba-ccb8-41e0-9f45-9d54eb3800e5"/>
    <ds:schemaRef ds:uri="c4dda77a-b872-4eea-a913-8fe896939fe3"/>
    <ds:schemaRef ds:uri="e7b93c23-ce1c-4e0f-ae5e-91eb22ac9328"/>
    <ds:schemaRef ds:uri="4e0619d1-9e4a-49d3-80a8-9fc0e5f97c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CAC12E2-7B26-4EC9-BB7B-79A6A74FE780}">
  <ds:schemaRefs>
    <ds:schemaRef ds:uri="http://schemas.microsoft.com/sharepoint/v3/contenttype/forms"/>
  </ds:schemaRefs>
</ds:datastoreItem>
</file>

<file path=customXml/itemProps3.xml><?xml version="1.0" encoding="utf-8"?>
<ds:datastoreItem xmlns:ds="http://schemas.openxmlformats.org/officeDocument/2006/customXml" ds:itemID="{D4E91C9F-A016-42A4-A9F2-5E79388933E6}">
  <ds:schemaRefs>
    <ds:schemaRef ds:uri="4e0619d1-9e4a-49d3-80a8-9fc0e5f97cc1"/>
    <ds:schemaRef ds:uri="http://schemas.microsoft.com/office/2006/metadata/properties"/>
    <ds:schemaRef ds:uri="http://schemas.microsoft.com/office/2006/documentManagement/types"/>
    <ds:schemaRef ds:uri="c4dda77a-b872-4eea-a913-8fe896939fe3"/>
    <ds:schemaRef ds:uri="e7b93c23-ce1c-4e0f-ae5e-91eb22ac9328"/>
    <ds:schemaRef ds:uri="http://schemas.microsoft.com/office/infopath/2007/PartnerControls"/>
    <ds:schemaRef ds:uri="http://purl.org/dc/elements/1.1/"/>
    <ds:schemaRef ds:uri="http://schemas.openxmlformats.org/package/2006/metadata/core-properties"/>
    <ds:schemaRef ds:uri="http://purl.org/dc/terms/"/>
    <ds:schemaRef ds:uri="9b4cb1ba-ccb8-41e0-9f45-9d54eb3800e5"/>
    <ds:schemaRef ds:uri="http://www.w3.org/XML/1998/namespace"/>
    <ds:schemaRef ds:uri="http://purl.org/dc/dcmitype/"/>
  </ds:schemaRefs>
</ds:datastoreItem>
</file>

<file path=customXml/itemProps4.xml><?xml version="1.0" encoding="utf-8"?>
<ds:datastoreItem xmlns:ds="http://schemas.openxmlformats.org/officeDocument/2006/customXml" ds:itemID="{3B856F9B-CACD-4D77-975C-6824ECD8BA55}">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Read Me!</vt:lpstr>
      <vt:lpstr>Mandatory Requirements</vt:lpstr>
      <vt:lpstr>Award Criteria</vt:lpstr>
      <vt:lpstr>Cost Criterion</vt:lpstr>
      <vt:lpstr>Final Ranking &amp; Sign Off</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ewalichnerowicz@spu.ie</dc:creator>
  <cp:keywords/>
  <dc:description/>
  <cp:lastModifiedBy>Ewa Lichnerowicz</cp:lastModifiedBy>
  <cp:revision/>
  <dcterms:created xsi:type="dcterms:W3CDTF">2021-05-12T16:30:27Z</dcterms:created>
  <dcterms:modified xsi:type="dcterms:W3CDTF">2026-05-08T10:01:20Z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0x010100FB15175A90D8F94198F69298F905C1E8</vt:lpwstr>
  </property>
  <property fmtid="{D5CDD505-2E9C-101B-9397-08002B2CF9AE}" pid="3" name="Schools">
    <vt:lpwstr/>
  </property>
  <property fmtid="{D5CDD505-2E9C-101B-9397-08002B2CF9AE}" pid="4" name="Document_x0020_Category">
    <vt:lpwstr/>
  </property>
  <property fmtid="{D5CDD505-2E9C-101B-9397-08002B2CF9AE}" pid="5" name="Site_x0020_Name">
    <vt:lpwstr>24;#Digital Library|60f9079c-e7cb-4a58-991d-b567aa4db9e6</vt:lpwstr>
  </property>
  <property fmtid="{D5CDD505-2E9C-101B-9397-08002B2CF9AE}" pid="6" name="Library">
    <vt:lpwstr/>
  </property>
  <property fmtid="{D5CDD505-2E9C-101B-9397-08002B2CF9AE}" pid="7" name="Site Name">
    <vt:lpwstr>24;#Digital Library|60f9079c-e7cb-4a58-991d-b567aa4db9e6</vt:lpwstr>
  </property>
  <property fmtid="{D5CDD505-2E9C-101B-9397-08002B2CF9AE}" pid="8" name="xd_Signature">
    <vt:bool>false</vt:bool>
  </property>
  <property fmtid="{D5CDD505-2E9C-101B-9397-08002B2CF9AE}" pid="9" name="e897fc68b7aa4442af51d7147f73193b">
    <vt:lpwstr>SPU Operations|a349eabc-5ac9-47e4-b5e0-0c81acbe537d</vt:lpwstr>
  </property>
  <property fmtid="{D5CDD505-2E9C-101B-9397-08002B2CF9AE}" pid="10" name="xd_ProgID">
    <vt:lpwstr/>
  </property>
  <property fmtid="{D5CDD505-2E9C-101B-9397-08002B2CF9AE}" pid="11" name="TaxCatchAll">
    <vt:lpwstr>412;#ETBI|211670bb-e23f-48a2-a007-43b6dad5826e;#152;#ETBI Info|c089a36e-24f1-4db9-bbfe-5a089b0b2a2a;#359;#Collaborative Projects|7b4cb1eb-f63e-43a2-98ec-c4fc1e45a252;#1;#SPU Operations|a349eabc-5ac9-47e4-b5e0-0c81acbe537d</vt:lpwstr>
  </property>
  <property fmtid="{D5CDD505-2E9C-101B-9397-08002B2CF9AE}" pid="12" name="lc54d61f0d1e4c5da4220ab223fb2d17">
    <vt:lpwstr>91508C Boyne Community School|897b86e7-684e-457a-aae6-2aeb90a491e9</vt:lpwstr>
  </property>
  <property fmtid="{D5CDD505-2E9C-101B-9397-08002B2CF9AE}" pid="13" name="ComplianceAssetId">
    <vt:lpwstr/>
  </property>
  <property fmtid="{D5CDD505-2E9C-101B-9397-08002B2CF9AE}" pid="14" name="TemplateUrl">
    <vt:lpwstr/>
  </property>
  <property fmtid="{D5CDD505-2E9C-101B-9397-08002B2CF9AE}" pid="15" name="fe14953604654934baedc3485d499b3f">
    <vt:lpwstr>SPU Tenders Projects|1ff6da98-a1dc-4959-babb-64868eb46a0f</vt:lpwstr>
  </property>
  <property fmtid="{D5CDD505-2E9C-101B-9397-08002B2CF9AE}" pid="16" name="_ExtendedDescription">
    <vt:lpwstr/>
  </property>
  <property fmtid="{D5CDD505-2E9C-101B-9397-08002B2CF9AE}" pid="17" name="kfe032d99f6d4e8280cbfdac62cbcebf">
    <vt:lpwstr>Evaluations (SpreadSheets, Word documents)|77cdd6a0-1ea3-4ea3-b387-f9de4f5d769a</vt:lpwstr>
  </property>
  <property fmtid="{D5CDD505-2E9C-101B-9397-08002B2CF9AE}" pid="18" name="MediaServiceImageTags">
    <vt:lpwstr/>
  </property>
  <property fmtid="{D5CDD505-2E9C-101B-9397-08002B2CF9AE}" pid="19" name="Document Category">
    <vt:lpwstr/>
  </property>
</Properties>
</file>